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i\Desktop\GARE PISTA SISTEMATE\"/>
    </mc:Choice>
  </mc:AlternateContent>
  <bookViews>
    <workbookView xWindow="0" yWindow="0" windowWidth="20490" windowHeight="7155"/>
  </bookViews>
  <sheets>
    <sheet name="9 aprile" sheetId="1" r:id="rId1"/>
  </sheets>
  <calcPr calcId="152511"/>
</workbook>
</file>

<file path=xl/calcChain.xml><?xml version="1.0" encoding="utf-8"?>
<calcChain xmlns="http://schemas.openxmlformats.org/spreadsheetml/2006/main">
  <c r="H250" i="1" l="1"/>
  <c r="H159" i="1"/>
  <c r="H241" i="1"/>
  <c r="H151" i="1"/>
  <c r="H150" i="1"/>
  <c r="H149" i="1"/>
  <c r="H147" i="1"/>
  <c r="H309" i="1"/>
  <c r="H256" i="1"/>
  <c r="H251" i="1"/>
  <c r="H223" i="1"/>
  <c r="H206" i="1"/>
  <c r="H162" i="1"/>
  <c r="H158" i="1"/>
  <c r="H160" i="1"/>
  <c r="H84" i="1"/>
  <c r="H28" i="1"/>
  <c r="H397" i="1"/>
  <c r="H398" i="1"/>
  <c r="H389" i="1"/>
  <c r="H374" i="1"/>
  <c r="H372" i="1"/>
  <c r="H354" i="1"/>
  <c r="H294" i="1"/>
  <c r="H277" i="1"/>
  <c r="H259" i="1"/>
  <c r="H240" i="1"/>
  <c r="H230" i="1"/>
  <c r="H225" i="1"/>
  <c r="H217" i="1"/>
  <c r="H103" i="1"/>
  <c r="H94" i="1"/>
  <c r="H91" i="1"/>
  <c r="H57" i="1"/>
  <c r="H53" i="1"/>
  <c r="H37" i="1"/>
  <c r="H25" i="1"/>
  <c r="H401" i="1" l="1"/>
  <c r="H394" i="1"/>
  <c r="H373" i="1"/>
  <c r="H355" i="1"/>
  <c r="H342" i="1"/>
  <c r="H341" i="1"/>
  <c r="H340" i="1"/>
  <c r="H339" i="1"/>
  <c r="H302" i="1"/>
  <c r="H265" i="1"/>
  <c r="H262" i="1"/>
  <c r="H221" i="1"/>
  <c r="H220" i="1"/>
  <c r="H216" i="1"/>
  <c r="H189" i="1"/>
  <c r="H188" i="1"/>
  <c r="H169" i="1"/>
  <c r="H166" i="1"/>
  <c r="H137" i="1"/>
  <c r="H121" i="1"/>
  <c r="H114" i="1"/>
  <c r="H112" i="1"/>
  <c r="H110" i="1"/>
  <c r="H83" i="1"/>
  <c r="H73" i="1"/>
  <c r="H27" i="1"/>
  <c r="H17" i="1"/>
  <c r="H146" i="1" l="1"/>
  <c r="H396" i="1"/>
  <c r="H393" i="1"/>
  <c r="H351" i="1"/>
  <c r="H344" i="1"/>
  <c r="H325" i="1"/>
  <c r="H308" i="1"/>
  <c r="H233" i="1"/>
  <c r="H92" i="1"/>
  <c r="H299" i="1"/>
  <c r="H289" i="1"/>
  <c r="H270" i="1"/>
  <c r="H260" i="1"/>
  <c r="H218" i="1"/>
  <c r="H207" i="1"/>
  <c r="H193" i="1"/>
  <c r="H190" i="1"/>
  <c r="H180" i="1"/>
  <c r="H179" i="1"/>
  <c r="H176" i="1"/>
  <c r="H165" i="1"/>
  <c r="H120" i="1"/>
  <c r="H113" i="1"/>
  <c r="H90" i="1"/>
  <c r="H75" i="1"/>
  <c r="H63" i="1"/>
  <c r="H62" i="1"/>
  <c r="H54" i="1"/>
</calcChain>
</file>

<file path=xl/sharedStrings.xml><?xml version="1.0" encoding="utf-8"?>
<sst xmlns="http://schemas.openxmlformats.org/spreadsheetml/2006/main" count="1940" uniqueCount="626">
  <si>
    <t>CDS RAGAZZI/E</t>
  </si>
  <si>
    <t>TROFEO GIOVANILE CADETTI/E</t>
  </si>
  <si>
    <t>GARE SETTORE ASSOLUTO</t>
  </si>
  <si>
    <t>Organizzazione: AS VODO DI CADORE</t>
  </si>
  <si>
    <t>F.I.D.A.L.</t>
  </si>
  <si>
    <t>VALESELLA</t>
  </si>
  <si>
    <t>60 m. RF - 09/04/2016</t>
  </si>
  <si>
    <t>Serie   1</t>
  </si>
  <si>
    <t>Cl.</t>
  </si>
  <si>
    <t>Nominativo</t>
  </si>
  <si>
    <t>Anno</t>
  </si>
  <si>
    <t>Cod.Soc.</t>
  </si>
  <si>
    <t>Società</t>
  </si>
  <si>
    <t>Prestazione</t>
  </si>
  <si>
    <t>Punti</t>
  </si>
  <si>
    <t xml:space="preserve">    1</t>
  </si>
  <si>
    <t>RF</t>
  </si>
  <si>
    <t>OLIVIER ANTONIA</t>
  </si>
  <si>
    <t>BL001</t>
  </si>
  <si>
    <t>ATL.LONGARONE</t>
  </si>
  <si>
    <t xml:space="preserve">            8.8</t>
  </si>
  <si>
    <t xml:space="preserve">                 650</t>
  </si>
  <si>
    <t xml:space="preserve">    2</t>
  </si>
  <si>
    <t>OLIVOTTO CRISTINA</t>
  </si>
  <si>
    <t>BL044</t>
  </si>
  <si>
    <t>ATLETICADORE - GIOCALLENA ASD</t>
  </si>
  <si>
    <t xml:space="preserve">    3</t>
  </si>
  <si>
    <t>STREMIZ GIADA</t>
  </si>
  <si>
    <t xml:space="preserve">    4</t>
  </si>
  <si>
    <t>DE BARBA ELENA</t>
  </si>
  <si>
    <t>BL009</t>
  </si>
  <si>
    <t>ATHLETIC CLUB FIREX BELLUNO</t>
  </si>
  <si>
    <t xml:space="preserve">            8.9</t>
  </si>
  <si>
    <t xml:space="preserve">                 630</t>
  </si>
  <si>
    <t xml:space="preserve">    5</t>
  </si>
  <si>
    <t>GRETTI GIULIA</t>
  </si>
  <si>
    <t>BL004</t>
  </si>
  <si>
    <t>G.S. QUANTIN</t>
  </si>
  <si>
    <t xml:space="preserve">            9.2</t>
  </si>
  <si>
    <t xml:space="preserve">                 572</t>
  </si>
  <si>
    <t xml:space="preserve">    6</t>
  </si>
  <si>
    <t>COMIOTTO MARIANNA</t>
  </si>
  <si>
    <t>BL008</t>
  </si>
  <si>
    <t>GS LA PIAVE 2000</t>
  </si>
  <si>
    <t>Serie   2</t>
  </si>
  <si>
    <t>LORENZET REBECCA</t>
  </si>
  <si>
    <t xml:space="preserve">            9.1</t>
  </si>
  <si>
    <t xml:space="preserve">                 591</t>
  </si>
  <si>
    <t>BOCAN ANDREEA</t>
  </si>
  <si>
    <t>SACCHET ELISA</t>
  </si>
  <si>
    <t xml:space="preserve">            9.4</t>
  </si>
  <si>
    <t xml:space="preserve">                 534</t>
  </si>
  <si>
    <t>PAGANINI GIORGIA</t>
  </si>
  <si>
    <t>SCARPACI GIADA</t>
  </si>
  <si>
    <t xml:space="preserve">            9.5</t>
  </si>
  <si>
    <t xml:space="preserve">                 514</t>
  </si>
  <si>
    <t>MARCER ARIANNA</t>
  </si>
  <si>
    <t xml:space="preserve">            9.7</t>
  </si>
  <si>
    <t xml:space="preserve">                 476</t>
  </si>
  <si>
    <t>Serie   3</t>
  </si>
  <si>
    <t>REVERZANI GIADA</t>
  </si>
  <si>
    <t>BL042</t>
  </si>
  <si>
    <t>POLISPORTIVA VODO DI CADORE</t>
  </si>
  <si>
    <t>MORTAGNA LAURA</t>
  </si>
  <si>
    <t>DA PRA' IRENE</t>
  </si>
  <si>
    <t xml:space="preserve">            9.8</t>
  </si>
  <si>
    <t xml:space="preserve">                 458</t>
  </si>
  <si>
    <t>SALVADORI MARTINA</t>
  </si>
  <si>
    <t>FRESCURA FRANCESCA</t>
  </si>
  <si>
    <t xml:space="preserve">            9.9</t>
  </si>
  <si>
    <t xml:space="preserve">                 439</t>
  </si>
  <si>
    <t>QUARZAGO BEATRICE</t>
  </si>
  <si>
    <t>Serie   4</t>
  </si>
  <si>
    <t>SCHENARDI VALERIA</t>
  </si>
  <si>
    <t xml:space="preserve">           10.1</t>
  </si>
  <si>
    <t xml:space="preserve">                 402</t>
  </si>
  <si>
    <t>CIET ALICE</t>
  </si>
  <si>
    <t xml:space="preserve">           10.2</t>
  </si>
  <si>
    <t xml:space="preserve">                 383</t>
  </si>
  <si>
    <t>SANTER LINDA</t>
  </si>
  <si>
    <t>BL025</t>
  </si>
  <si>
    <t>POLISPORTIVA CAPRIOLI</t>
  </si>
  <si>
    <t>TALAMINI ISABELLA</t>
  </si>
  <si>
    <t xml:space="preserve">           10.4</t>
  </si>
  <si>
    <t xml:space="preserve">                 347</t>
  </si>
  <si>
    <t>CAPALDO VERONICA</t>
  </si>
  <si>
    <t>Serie   5</t>
  </si>
  <si>
    <t>POLLET GAIA</t>
  </si>
  <si>
    <t>PICOZZI GRETA</t>
  </si>
  <si>
    <t>BUSANA GIULIA</t>
  </si>
  <si>
    <t xml:space="preserve">           10.7</t>
  </si>
  <si>
    <t xml:space="preserve">                 292</t>
  </si>
  <si>
    <t>MARIOT SILVIA</t>
  </si>
  <si>
    <t>ZALLOT VITTORIA</t>
  </si>
  <si>
    <t xml:space="preserve">           10.8</t>
  </si>
  <si>
    <t xml:space="preserve">                 274</t>
  </si>
  <si>
    <t>Serie   6</t>
  </si>
  <si>
    <t>DEL FAVERO ELISA</t>
  </si>
  <si>
    <t>BERGAMO NAIKE</t>
  </si>
  <si>
    <t xml:space="preserve">           11.2</t>
  </si>
  <si>
    <t xml:space="preserve">                 203</t>
  </si>
  <si>
    <t>BENINCA' CLAUDIA</t>
  </si>
  <si>
    <t xml:space="preserve">           11.5</t>
  </si>
  <si>
    <t xml:space="preserve">                 151</t>
  </si>
  <si>
    <t>BEZ CHANTAL</t>
  </si>
  <si>
    <t xml:space="preserve">           12.9</t>
  </si>
  <si>
    <t xml:space="preserve">                   0</t>
  </si>
  <si>
    <t>300 m. CF - 09/04/2016</t>
  </si>
  <si>
    <t>CF</t>
  </si>
  <si>
    <t>FACCHIN CHIARA</t>
  </si>
  <si>
    <t xml:space="preserve">           46.2</t>
  </si>
  <si>
    <t xml:space="preserve">                 652</t>
  </si>
  <si>
    <t>NARDO' FRANCESCA</t>
  </si>
  <si>
    <t xml:space="preserve">           46.4</t>
  </si>
  <si>
    <t xml:space="preserve">                 641</t>
  </si>
  <si>
    <t>FERRIGHETTO ROSA</t>
  </si>
  <si>
    <t xml:space="preserve">           46.8</t>
  </si>
  <si>
    <t xml:space="preserve">                 620</t>
  </si>
  <si>
    <t>MARENGON LARA</t>
  </si>
  <si>
    <t xml:space="preserve">           47.2</t>
  </si>
  <si>
    <t xml:space="preserve">                 598</t>
  </si>
  <si>
    <t>COMIOTTO MANUELA</t>
  </si>
  <si>
    <t xml:space="preserve">           47.5</t>
  </si>
  <si>
    <t xml:space="preserve">                 583</t>
  </si>
  <si>
    <t>MAZZOLENI FERRACINI LAURA</t>
  </si>
  <si>
    <t xml:space="preserve">           47.6</t>
  </si>
  <si>
    <t xml:space="preserve">                 577</t>
  </si>
  <si>
    <t>DI MARTINO SILVIA</t>
  </si>
  <si>
    <t xml:space="preserve">           47.9</t>
  </si>
  <si>
    <t xml:space="preserve">                 562</t>
  </si>
  <si>
    <t>CORTINA ARIANNA</t>
  </si>
  <si>
    <t xml:space="preserve">           48.6</t>
  </si>
  <si>
    <t xml:space="preserve">                 526</t>
  </si>
  <si>
    <t>ROSSA MARILENA</t>
  </si>
  <si>
    <t xml:space="preserve">           49.7</t>
  </si>
  <si>
    <t xml:space="preserve">                 472</t>
  </si>
  <si>
    <t>FREGONA VALENTINA</t>
  </si>
  <si>
    <t xml:space="preserve">           49.9</t>
  </si>
  <si>
    <t xml:space="preserve">                 463</t>
  </si>
  <si>
    <t>DORIGUZZI BOZZO CARLOTTA</t>
  </si>
  <si>
    <t xml:space="preserve">           50.5</t>
  </si>
  <si>
    <t xml:space="preserve">                 435</t>
  </si>
  <si>
    <t>TRICHES AURORA</t>
  </si>
  <si>
    <t xml:space="preserve">           50.7</t>
  </si>
  <si>
    <t xml:space="preserve">                 426</t>
  </si>
  <si>
    <t>CATTARUZZA PINO SARA</t>
  </si>
  <si>
    <t xml:space="preserve">           51.3</t>
  </si>
  <si>
    <t xml:space="preserve">                 398</t>
  </si>
  <si>
    <t>DE CESERO PAOLA</t>
  </si>
  <si>
    <t xml:space="preserve">           52.3</t>
  </si>
  <si>
    <t xml:space="preserve">                 355</t>
  </si>
  <si>
    <t>COMIN ELISA</t>
  </si>
  <si>
    <t xml:space="preserve">           52.4</t>
  </si>
  <si>
    <t xml:space="preserve">                 350</t>
  </si>
  <si>
    <t>D'INCA' ELEONORA</t>
  </si>
  <si>
    <t xml:space="preserve">           52.8</t>
  </si>
  <si>
    <t xml:space="preserve">                 333</t>
  </si>
  <si>
    <t>SUSANA CHIARA</t>
  </si>
  <si>
    <t xml:space="preserve">           53.1</t>
  </si>
  <si>
    <t xml:space="preserve">                 321</t>
  </si>
  <si>
    <t>DA PRA SOFIA</t>
  </si>
  <si>
    <t xml:space="preserve">           53.2</t>
  </si>
  <si>
    <t xml:space="preserve">                 317</t>
  </si>
  <si>
    <t>DALLE SASSE CHIARA</t>
  </si>
  <si>
    <t xml:space="preserve">           57.0</t>
  </si>
  <si>
    <t xml:space="preserve">                 175</t>
  </si>
  <si>
    <t>CASER SARA</t>
  </si>
  <si>
    <t xml:space="preserve">           57.1</t>
  </si>
  <si>
    <t xml:space="preserve">                 172</t>
  </si>
  <si>
    <t>300 m. CM - 09/04/2016</t>
  </si>
  <si>
    <t>CM</t>
  </si>
  <si>
    <t>DAL FARRA DAVIDE</t>
  </si>
  <si>
    <t xml:space="preserve">           40.1</t>
  </si>
  <si>
    <t xml:space="preserve">                 662</t>
  </si>
  <si>
    <t>OLIVOTTO LUCA</t>
  </si>
  <si>
    <t xml:space="preserve">           40.8</t>
  </si>
  <si>
    <t xml:space="preserve">                 617</t>
  </si>
  <si>
    <t>CASAGRANDE PIETRO</t>
  </si>
  <si>
    <t xml:space="preserve">           41.3</t>
  </si>
  <si>
    <t xml:space="preserve">                 585</t>
  </si>
  <si>
    <t>TOPINELLI SEBASTIANO</t>
  </si>
  <si>
    <t>SOMMACAL ALESSIO</t>
  </si>
  <si>
    <t>DA GIAU DIEGO</t>
  </si>
  <si>
    <t xml:space="preserve">           43.1</t>
  </si>
  <si>
    <t xml:space="preserve">                 478</t>
  </si>
  <si>
    <t>DA VIA' FRANCESCO</t>
  </si>
  <si>
    <t>RICCOBON JACOPO</t>
  </si>
  <si>
    <t xml:space="preserve">           45.0</t>
  </si>
  <si>
    <t xml:space="preserve">                 375</t>
  </si>
  <si>
    <t>MENEGUS LORENZO</t>
  </si>
  <si>
    <t xml:space="preserve">           45.3</t>
  </si>
  <si>
    <t xml:space="preserve">                 359</t>
  </si>
  <si>
    <t>BALCON DANIELE</t>
  </si>
  <si>
    <t xml:space="preserve">           48.9</t>
  </si>
  <si>
    <t xml:space="preserve">                 194</t>
  </si>
  <si>
    <t>PROKO VASSIL</t>
  </si>
  <si>
    <t xml:space="preserve">           49.8</t>
  </si>
  <si>
    <t xml:space="preserve">                 158</t>
  </si>
  <si>
    <t>OLIVIER RICCARDO</t>
  </si>
  <si>
    <t xml:space="preserve">           51.7</t>
  </si>
  <si>
    <t xml:space="preserve">                  89</t>
  </si>
  <si>
    <t>SONEGHET RUBEN</t>
  </si>
  <si>
    <t xml:space="preserve">           55.4</t>
  </si>
  <si>
    <t>800 m. SF - 09/04/2016</t>
  </si>
  <si>
    <t>AF</t>
  </si>
  <si>
    <t>MORTAGNA ALBA</t>
  </si>
  <si>
    <t xml:space="preserve">         2:46.9</t>
  </si>
  <si>
    <t xml:space="preserve">                 461</t>
  </si>
  <si>
    <t>800 m. SM - 09/04/2016</t>
  </si>
  <si>
    <t>SM</t>
  </si>
  <si>
    <t>SCATTOLIN NICOLA</t>
  </si>
  <si>
    <t>VE512</t>
  </si>
  <si>
    <t>GS.TORTELLINI VOLTAN MARTELLAG</t>
  </si>
  <si>
    <t xml:space="preserve">         2:01.6</t>
  </si>
  <si>
    <t xml:space="preserve">                 642</t>
  </si>
  <si>
    <t>PAGOTTO GIOVANNI</t>
  </si>
  <si>
    <t xml:space="preserve">         2:04.4</t>
  </si>
  <si>
    <t xml:space="preserve">                 581</t>
  </si>
  <si>
    <t>SM45</t>
  </si>
  <si>
    <t>CHIOCCHI MARCELLO</t>
  </si>
  <si>
    <t xml:space="preserve">         2:12.9</t>
  </si>
  <si>
    <t xml:space="preserve">                 414</t>
  </si>
  <si>
    <t>REVERZANI ALESSIO</t>
  </si>
  <si>
    <t xml:space="preserve">         2:26.5</t>
  </si>
  <si>
    <t xml:space="preserve">                 206</t>
  </si>
  <si>
    <t>AM</t>
  </si>
  <si>
    <t>MASSAQUOI ERIC</t>
  </si>
  <si>
    <t xml:space="preserve">         2:31.5</t>
  </si>
  <si>
    <t xml:space="preserve">                 147</t>
  </si>
  <si>
    <t>DE MICHIEL EUGENIO</t>
  </si>
  <si>
    <t xml:space="preserve">         2:32.2</t>
  </si>
  <si>
    <t xml:space="preserve">                 140</t>
  </si>
  <si>
    <t xml:space="preserve">    7</t>
  </si>
  <si>
    <t>SM60</t>
  </si>
  <si>
    <t>PASSUELLO DANTE</t>
  </si>
  <si>
    <t xml:space="preserve">         2:33.8</t>
  </si>
  <si>
    <t xml:space="preserve">                 123</t>
  </si>
  <si>
    <t xml:space="preserve">    8</t>
  </si>
  <si>
    <t>SM50</t>
  </si>
  <si>
    <t>DA GIAU LUCA</t>
  </si>
  <si>
    <t xml:space="preserve">         2:41.7</t>
  </si>
  <si>
    <t xml:space="preserve">                  57</t>
  </si>
  <si>
    <t>1000 m. RM - 09/04/2016</t>
  </si>
  <si>
    <t>RM</t>
  </si>
  <si>
    <t>SERAFINI THOMAS</t>
  </si>
  <si>
    <t xml:space="preserve">         3:12.1</t>
  </si>
  <si>
    <t xml:space="preserve">                 653</t>
  </si>
  <si>
    <t>SANTOMASO GIOVANNI</t>
  </si>
  <si>
    <t>BL041</t>
  </si>
  <si>
    <t>A.S.D. GRUPPO SPORTIVO ASTRA</t>
  </si>
  <si>
    <t xml:space="preserve">         3:16.6</t>
  </si>
  <si>
    <t xml:space="preserve">                 596</t>
  </si>
  <si>
    <t>ZANIN ENRIQUE</t>
  </si>
  <si>
    <t xml:space="preserve">         3:24.3</t>
  </si>
  <si>
    <t xml:space="preserve">                 502</t>
  </si>
  <si>
    <t>DE SALVADOR ALBERTO</t>
  </si>
  <si>
    <t xml:space="preserve">         3:24.5</t>
  </si>
  <si>
    <t xml:space="preserve">                 500</t>
  </si>
  <si>
    <t>BARP SIMONE</t>
  </si>
  <si>
    <t xml:space="preserve">         3:24.7</t>
  </si>
  <si>
    <t xml:space="preserve">                 497</t>
  </si>
  <si>
    <t>SAMMARTINARO MATTEO</t>
  </si>
  <si>
    <t xml:space="preserve">         3:32.2</t>
  </si>
  <si>
    <t xml:space="preserve">                 413</t>
  </si>
  <si>
    <t>CECCHET NICOLAS</t>
  </si>
  <si>
    <t xml:space="preserve">         3:32.6</t>
  </si>
  <si>
    <t xml:space="preserve">                 409</t>
  </si>
  <si>
    <t>CORONA SIMONE</t>
  </si>
  <si>
    <t xml:space="preserve">         3:43.9</t>
  </si>
  <si>
    <t xml:space="preserve">                 294</t>
  </si>
  <si>
    <t xml:space="preserve">    9</t>
  </si>
  <si>
    <t>DONA' NICOLO'</t>
  </si>
  <si>
    <t xml:space="preserve">         3:44.0</t>
  </si>
  <si>
    <t xml:space="preserve">                 293</t>
  </si>
  <si>
    <t xml:space="preserve">   10</t>
  </si>
  <si>
    <t>LONGO GIORGIO</t>
  </si>
  <si>
    <t xml:space="preserve">         3:45.6</t>
  </si>
  <si>
    <t xml:space="preserve">                 278</t>
  </si>
  <si>
    <t xml:space="preserve">   11</t>
  </si>
  <si>
    <t>DAL MAGRO EDOARDO</t>
  </si>
  <si>
    <t xml:space="preserve">         3:49.2</t>
  </si>
  <si>
    <t xml:space="preserve">                 246</t>
  </si>
  <si>
    <t xml:space="preserve">   12</t>
  </si>
  <si>
    <t>DELL'ANDREA FILIPPO</t>
  </si>
  <si>
    <t xml:space="preserve">         3:51.4</t>
  </si>
  <si>
    <t xml:space="preserve">                 227</t>
  </si>
  <si>
    <t xml:space="preserve">   13</t>
  </si>
  <si>
    <t>DE GASPERIN DEVID</t>
  </si>
  <si>
    <t xml:space="preserve">         3:52.3</t>
  </si>
  <si>
    <t xml:space="preserve">                 219</t>
  </si>
  <si>
    <t xml:space="preserve">   14</t>
  </si>
  <si>
    <t>MALTESE DANIEL LUCIANO</t>
  </si>
  <si>
    <t xml:space="preserve">         3:56.0</t>
  </si>
  <si>
    <t xml:space="preserve">                 188</t>
  </si>
  <si>
    <t xml:space="preserve">   15</t>
  </si>
  <si>
    <t>DELLA LIBERA ALESSANDRO</t>
  </si>
  <si>
    <t xml:space="preserve">         3:57.4</t>
  </si>
  <si>
    <t xml:space="preserve">                 177</t>
  </si>
  <si>
    <t xml:space="preserve">   16</t>
  </si>
  <si>
    <t>MARGANI LORENZO</t>
  </si>
  <si>
    <t xml:space="preserve">         3:59.4</t>
  </si>
  <si>
    <t xml:space="preserve">                 162</t>
  </si>
  <si>
    <t xml:space="preserve">   17</t>
  </si>
  <si>
    <t>MIOTTO FEDERICO</t>
  </si>
  <si>
    <t xml:space="preserve">         4:02.1</t>
  </si>
  <si>
    <t xml:space="preserve">                 141</t>
  </si>
  <si>
    <t xml:space="preserve">   18</t>
  </si>
  <si>
    <t>D'INCA' LEVIS DAVIDE</t>
  </si>
  <si>
    <t xml:space="preserve">         4:02.4</t>
  </si>
  <si>
    <t xml:space="preserve">                 139</t>
  </si>
  <si>
    <t xml:space="preserve">   19</t>
  </si>
  <si>
    <t>VECELLIO DEL MONEGO NICOLAS</t>
  </si>
  <si>
    <t xml:space="preserve">         4:03.2</t>
  </si>
  <si>
    <t xml:space="preserve">                 133</t>
  </si>
  <si>
    <t xml:space="preserve">   20</t>
  </si>
  <si>
    <t>BARATTIN ALESSANDRO</t>
  </si>
  <si>
    <t xml:space="preserve">         4:03.3</t>
  </si>
  <si>
    <t xml:space="preserve">                 132</t>
  </si>
  <si>
    <t xml:space="preserve">   21</t>
  </si>
  <si>
    <t>CITTERIO LORENZO</t>
  </si>
  <si>
    <t xml:space="preserve">         4:06.4</t>
  </si>
  <si>
    <t xml:space="preserve">                 111</t>
  </si>
  <si>
    <t xml:space="preserve">   22</t>
  </si>
  <si>
    <t>DORIGUZZI MATTIA</t>
  </si>
  <si>
    <t xml:space="preserve">         4:08.4</t>
  </si>
  <si>
    <t xml:space="preserve">                  97</t>
  </si>
  <si>
    <t xml:space="preserve">   23</t>
  </si>
  <si>
    <t>PAIS BECHER GIOVANNI</t>
  </si>
  <si>
    <t xml:space="preserve">         4:20.6</t>
  </si>
  <si>
    <t xml:space="preserve">                  25</t>
  </si>
  <si>
    <t>Alto CM - 09/04/2016</t>
  </si>
  <si>
    <t>TEZA RAFFAELE</t>
  </si>
  <si>
    <t xml:space="preserve">           1.56</t>
  </si>
  <si>
    <t xml:space="preserve">                 602</t>
  </si>
  <si>
    <t xml:space="preserve">           1.53</t>
  </si>
  <si>
    <t xml:space="preserve">                 573</t>
  </si>
  <si>
    <t>REOLON VITTORIO</t>
  </si>
  <si>
    <t>FERRIGHETTO TINO</t>
  </si>
  <si>
    <t xml:space="preserve">           1.45</t>
  </si>
  <si>
    <t xml:space="preserve">                 494</t>
  </si>
  <si>
    <t>DA PRA' LORENZO</t>
  </si>
  <si>
    <t xml:space="preserve">           1.40</t>
  </si>
  <si>
    <t xml:space="preserve">                 446</t>
  </si>
  <si>
    <t>RINALDO MATTEO</t>
  </si>
  <si>
    <t>NORA BRUNO</t>
  </si>
  <si>
    <t xml:space="preserve">           1.35</t>
  </si>
  <si>
    <t xml:space="preserve">           1.25</t>
  </si>
  <si>
    <t xml:space="preserve">                 304</t>
  </si>
  <si>
    <t>Alto RM - 09/04/2016</t>
  </si>
  <si>
    <t xml:space="preserve">           1.47</t>
  </si>
  <si>
    <t xml:space="preserve">                 724</t>
  </si>
  <si>
    <t>MEGGIOLARO DAVIDE</t>
  </si>
  <si>
    <t xml:space="preserve">                 625</t>
  </si>
  <si>
    <t xml:space="preserve">           1.32</t>
  </si>
  <si>
    <t xml:space="preserve">                 600</t>
  </si>
  <si>
    <t xml:space="preserve">           1.29</t>
  </si>
  <si>
    <t xml:space="preserve">                 576</t>
  </si>
  <si>
    <t>ORI NICOLA</t>
  </si>
  <si>
    <t xml:space="preserve">           1.05</t>
  </si>
  <si>
    <t xml:space="preserve">                 386</t>
  </si>
  <si>
    <t>SAOUDI FAHED</t>
  </si>
  <si>
    <t>NC</t>
  </si>
  <si>
    <t>Lungo CF - 09/04/2016</t>
  </si>
  <si>
    <t xml:space="preserve">           4.85</t>
  </si>
  <si>
    <t xml:space="preserve">                 764</t>
  </si>
  <si>
    <t>RITI CARINA DENISA</t>
  </si>
  <si>
    <t xml:space="preserve">           4.82</t>
  </si>
  <si>
    <t xml:space="preserve">                 754</t>
  </si>
  <si>
    <t xml:space="preserve">           4.67</t>
  </si>
  <si>
    <t xml:space="preserve">                 705</t>
  </si>
  <si>
    <t xml:space="preserve">           4.48</t>
  </si>
  <si>
    <t xml:space="preserve">                 645</t>
  </si>
  <si>
    <t xml:space="preserve">           4.38</t>
  </si>
  <si>
    <t xml:space="preserve">                 613</t>
  </si>
  <si>
    <t>CASSOL ANNA</t>
  </si>
  <si>
    <t xml:space="preserve">           4.21</t>
  </si>
  <si>
    <t xml:space="preserve">                 560</t>
  </si>
  <si>
    <t xml:space="preserve">           4.08</t>
  </si>
  <si>
    <t xml:space="preserve">                 521</t>
  </si>
  <si>
    <t xml:space="preserve">           4.07</t>
  </si>
  <si>
    <t xml:space="preserve">                 518</t>
  </si>
  <si>
    <t xml:space="preserve">           3.92</t>
  </si>
  <si>
    <t xml:space="preserve">                 473</t>
  </si>
  <si>
    <t>RENTO ILARIA</t>
  </si>
  <si>
    <t xml:space="preserve">           3.90</t>
  </si>
  <si>
    <t xml:space="preserve">                 467</t>
  </si>
  <si>
    <t xml:space="preserve">           3.86</t>
  </si>
  <si>
    <t xml:space="preserve">                 455</t>
  </si>
  <si>
    <t xml:space="preserve">           3.75</t>
  </si>
  <si>
    <t xml:space="preserve">                 423</t>
  </si>
  <si>
    <t xml:space="preserve">           3.74</t>
  </si>
  <si>
    <t xml:space="preserve">                 420</t>
  </si>
  <si>
    <t xml:space="preserve">           3.73</t>
  </si>
  <si>
    <t xml:space="preserve">                 417</t>
  </si>
  <si>
    <t xml:space="preserve">           3.67</t>
  </si>
  <si>
    <t xml:space="preserve">                 400</t>
  </si>
  <si>
    <t>BIGI GIADA</t>
  </si>
  <si>
    <t xml:space="preserve">           3.64</t>
  </si>
  <si>
    <t xml:space="preserve">                 391</t>
  </si>
  <si>
    <t>MOGNOL LISA</t>
  </si>
  <si>
    <t xml:space="preserve">           3.61</t>
  </si>
  <si>
    <t xml:space="preserve">           3.50</t>
  </si>
  <si>
    <t xml:space="preserve">                 352</t>
  </si>
  <si>
    <t xml:space="preserve">           3.47</t>
  </si>
  <si>
    <t xml:space="preserve">                 343</t>
  </si>
  <si>
    <t>BEZ GIULIA</t>
  </si>
  <si>
    <t xml:space="preserve">           3.45</t>
  </si>
  <si>
    <t xml:space="preserve">                 338</t>
  </si>
  <si>
    <t xml:space="preserve">           3.35</t>
  </si>
  <si>
    <t xml:space="preserve">                 310</t>
  </si>
  <si>
    <t xml:space="preserve">   24</t>
  </si>
  <si>
    <t xml:space="preserve">   25</t>
  </si>
  <si>
    <t xml:space="preserve">           3.16</t>
  </si>
  <si>
    <t xml:space="preserve">                 258</t>
  </si>
  <si>
    <t xml:space="preserve">   26</t>
  </si>
  <si>
    <t>FERRONI SARA</t>
  </si>
  <si>
    <t>Lungo RM - 09/04/2016</t>
  </si>
  <si>
    <t xml:space="preserve">           4.60</t>
  </si>
  <si>
    <t xml:space="preserve">                 660</t>
  </si>
  <si>
    <t xml:space="preserve">           4.36</t>
  </si>
  <si>
    <t xml:space="preserve">                 608</t>
  </si>
  <si>
    <t xml:space="preserve">           4.05</t>
  </si>
  <si>
    <t xml:space="preserve">                 541</t>
  </si>
  <si>
    <t xml:space="preserve">           3.81</t>
  </si>
  <si>
    <t xml:space="preserve">                 490</t>
  </si>
  <si>
    <t xml:space="preserve">           3.77</t>
  </si>
  <si>
    <t xml:space="preserve">                 481</t>
  </si>
  <si>
    <t xml:space="preserve">           3.76</t>
  </si>
  <si>
    <t xml:space="preserve">                 479</t>
  </si>
  <si>
    <t xml:space="preserve">                 460</t>
  </si>
  <si>
    <t xml:space="preserve">           3.63</t>
  </si>
  <si>
    <t xml:space="preserve">                 452</t>
  </si>
  <si>
    <t xml:space="preserve">                 448</t>
  </si>
  <si>
    <t xml:space="preserve">           3.56</t>
  </si>
  <si>
    <t xml:space="preserve">                 437</t>
  </si>
  <si>
    <t>BRUSATI ALEX</t>
  </si>
  <si>
    <t xml:space="preserve">           3.52</t>
  </si>
  <si>
    <t xml:space="preserve">                 429</t>
  </si>
  <si>
    <t xml:space="preserve">           3.46</t>
  </si>
  <si>
    <t xml:space="preserve">                 416</t>
  </si>
  <si>
    <t xml:space="preserve">           3.42</t>
  </si>
  <si>
    <t xml:space="preserve">                 408</t>
  </si>
  <si>
    <t xml:space="preserve">           3.36</t>
  </si>
  <si>
    <t xml:space="preserve">                 396</t>
  </si>
  <si>
    <t xml:space="preserve">           3.34</t>
  </si>
  <si>
    <t xml:space="preserve">                 392</t>
  </si>
  <si>
    <t xml:space="preserve">           3.31</t>
  </si>
  <si>
    <t xml:space="preserve">                 385</t>
  </si>
  <si>
    <t xml:space="preserve">           3.19</t>
  </si>
  <si>
    <t xml:space="preserve">                 361</t>
  </si>
  <si>
    <t xml:space="preserve">           3.17</t>
  </si>
  <si>
    <t xml:space="preserve">                 357</t>
  </si>
  <si>
    <t>SACCHET DAVIDE</t>
  </si>
  <si>
    <t xml:space="preserve">           3.04</t>
  </si>
  <si>
    <t xml:space="preserve">                 330</t>
  </si>
  <si>
    <t>ZOLDAN CARLO</t>
  </si>
  <si>
    <t xml:space="preserve">           2.89</t>
  </si>
  <si>
    <t xml:space="preserve">                 300</t>
  </si>
  <si>
    <t xml:space="preserve">           2.18</t>
  </si>
  <si>
    <t xml:space="preserve">                 160</t>
  </si>
  <si>
    <t>Marcia 2000m RM - 09/04/2016</t>
  </si>
  <si>
    <t xml:space="preserve">        11:31.4</t>
  </si>
  <si>
    <t xml:space="preserve">        12:51.1</t>
  </si>
  <si>
    <t xml:space="preserve">        14:32.1</t>
  </si>
  <si>
    <t xml:space="preserve">                 232</t>
  </si>
  <si>
    <t xml:space="preserve">        14:41.4</t>
  </si>
  <si>
    <t xml:space="preserve">                 214</t>
  </si>
  <si>
    <t xml:space="preserve">        15:09.0</t>
  </si>
  <si>
    <t xml:space="preserve">                 163</t>
  </si>
  <si>
    <t>Vortex RF - 09/04/2016</t>
  </si>
  <si>
    <t xml:space="preserve">          37.20</t>
  </si>
  <si>
    <t xml:space="preserve">                 661</t>
  </si>
  <si>
    <t>CHIOCCHI MARTA</t>
  </si>
  <si>
    <t xml:space="preserve">          31.53</t>
  </si>
  <si>
    <t xml:space="preserve">                 552</t>
  </si>
  <si>
    <t>SACCHET REBECCA</t>
  </si>
  <si>
    <t xml:space="preserve">          29.22</t>
  </si>
  <si>
    <t xml:space="preserve">                 507</t>
  </si>
  <si>
    <t xml:space="preserve">          29.07</t>
  </si>
  <si>
    <t xml:space="preserve">                 504</t>
  </si>
  <si>
    <t xml:space="preserve">          27.67</t>
  </si>
  <si>
    <t xml:space="preserve">                 477</t>
  </si>
  <si>
    <t>FURLAN ELENA</t>
  </si>
  <si>
    <t xml:space="preserve">          27.55</t>
  </si>
  <si>
    <t xml:space="preserve">                 474</t>
  </si>
  <si>
    <t xml:space="preserve">          24.74</t>
  </si>
  <si>
    <t xml:space="preserve">                 418</t>
  </si>
  <si>
    <t xml:space="preserve">          22.44</t>
  </si>
  <si>
    <t xml:space="preserve">                 372</t>
  </si>
  <si>
    <t xml:space="preserve">          22.42</t>
  </si>
  <si>
    <t xml:space="preserve">                 371</t>
  </si>
  <si>
    <t>DE BON AURORA</t>
  </si>
  <si>
    <t xml:space="preserve">          22.34</t>
  </si>
  <si>
    <t xml:space="preserve">                 370</t>
  </si>
  <si>
    <t xml:space="preserve">          21.62</t>
  </si>
  <si>
    <t xml:space="preserve">          21.20</t>
  </si>
  <si>
    <t xml:space="preserve">                 346</t>
  </si>
  <si>
    <t>MARAGA NATASHA</t>
  </si>
  <si>
    <t xml:space="preserve">          20.57</t>
  </si>
  <si>
    <t xml:space="preserve">          19.34</t>
  </si>
  <si>
    <t xml:space="preserve">                 308</t>
  </si>
  <si>
    <t>SOMMACAL VITTORIA</t>
  </si>
  <si>
    <t xml:space="preserve">          19.30</t>
  </si>
  <si>
    <t xml:space="preserve">                 307</t>
  </si>
  <si>
    <t xml:space="preserve">          17.40</t>
  </si>
  <si>
    <t xml:space="preserve">                 268</t>
  </si>
  <si>
    <t xml:space="preserve">          16.54</t>
  </si>
  <si>
    <t xml:space="preserve">                 250</t>
  </si>
  <si>
    <t xml:space="preserve">          15.81</t>
  </si>
  <si>
    <t xml:space="preserve">                 234</t>
  </si>
  <si>
    <t xml:space="preserve">          13.66</t>
  </si>
  <si>
    <t>POMPANIN RACHELE</t>
  </si>
  <si>
    <t xml:space="preserve">          13.58</t>
  </si>
  <si>
    <t xml:space="preserve">                 187</t>
  </si>
  <si>
    <t xml:space="preserve">          12.87</t>
  </si>
  <si>
    <t xml:space="preserve">          12.72</t>
  </si>
  <si>
    <t xml:space="preserve">                 168</t>
  </si>
  <si>
    <t xml:space="preserve">          10.68</t>
  </si>
  <si>
    <t xml:space="preserve">                 124</t>
  </si>
  <si>
    <t>BORRELLI MARIANNA</t>
  </si>
  <si>
    <t xml:space="preserve">          10.20</t>
  </si>
  <si>
    <t xml:space="preserve">                 114</t>
  </si>
  <si>
    <t>Giavellotto Gr 500 AF - 09/04/2016</t>
  </si>
  <si>
    <t>MBOZO'O RUTH PEROLY SELE</t>
  </si>
  <si>
    <t xml:space="preserve">          38.97</t>
  </si>
  <si>
    <t xml:space="preserve">                 709</t>
  </si>
  <si>
    <t>Giavellotto Gr 600 SF - 09/04/2016</t>
  </si>
  <si>
    <t>JF</t>
  </si>
  <si>
    <t>DA VIA' ELENA</t>
  </si>
  <si>
    <t xml:space="preserve">          14.05</t>
  </si>
  <si>
    <t xml:space="preserve">                 192</t>
  </si>
  <si>
    <t>Giavellotto Gr 700 AM - 09/04/2016</t>
  </si>
  <si>
    <t>DA DEPPO ANDREA</t>
  </si>
  <si>
    <t xml:space="preserve">          33.32</t>
  </si>
  <si>
    <t>100 Hs H 84-8.50 CM - 09/04/2016</t>
  </si>
  <si>
    <t xml:space="preserve">           14.1</t>
  </si>
  <si>
    <t xml:space="preserve">                 830</t>
  </si>
  <si>
    <t xml:space="preserve">           14.2</t>
  </si>
  <si>
    <t xml:space="preserve">                 815</t>
  </si>
  <si>
    <t xml:space="preserve">           17.0</t>
  </si>
  <si>
    <t xml:space="preserve">           17.2</t>
  </si>
  <si>
    <t xml:space="preserve">           17.5</t>
  </si>
  <si>
    <t xml:space="preserve">                 377</t>
  </si>
  <si>
    <t xml:space="preserve">           19.3</t>
  </si>
  <si>
    <t xml:space="preserve">                 181</t>
  </si>
  <si>
    <t>60 Hs-5 hs H 60 RF - 09/04/2016</t>
  </si>
  <si>
    <t xml:space="preserve">                 750</t>
  </si>
  <si>
    <t>MAZZUCCO MELISSA</t>
  </si>
  <si>
    <t xml:space="preserve">                 678</t>
  </si>
  <si>
    <t xml:space="preserve">           11.3</t>
  </si>
  <si>
    <t xml:space="preserve">                 664</t>
  </si>
  <si>
    <t xml:space="preserve">           11.4</t>
  </si>
  <si>
    <t xml:space="preserve">                 636</t>
  </si>
  <si>
    <t xml:space="preserve">           11.9</t>
  </si>
  <si>
    <t>CASSOL VALENTINA</t>
  </si>
  <si>
    <t xml:space="preserve">           12.0</t>
  </si>
  <si>
    <t xml:space="preserve">                 567</t>
  </si>
  <si>
    <t>ZOLDAN ALESSIA</t>
  </si>
  <si>
    <t xml:space="preserve">           12.1</t>
  </si>
  <si>
    <t xml:space="preserve">                 554</t>
  </si>
  <si>
    <t xml:space="preserve">           12.8</t>
  </si>
  <si>
    <t xml:space="preserve">                 462</t>
  </si>
  <si>
    <t>80 Hs H 76 CF CF - 09/04/2016</t>
  </si>
  <si>
    <t xml:space="preserve">           13.3</t>
  </si>
  <si>
    <t xml:space="preserve">                 759</t>
  </si>
  <si>
    <t xml:space="preserve">           13.8</t>
  </si>
  <si>
    <t xml:space="preserve">                 692</t>
  </si>
  <si>
    <t xml:space="preserve">           14.3</t>
  </si>
  <si>
    <t xml:space="preserve">                 626</t>
  </si>
  <si>
    <t xml:space="preserve">           14.8</t>
  </si>
  <si>
    <t xml:space="preserve">                 561</t>
  </si>
  <si>
    <t xml:space="preserve">           16.1</t>
  </si>
  <si>
    <t xml:space="preserve">                 401</t>
  </si>
  <si>
    <t xml:space="preserve">           16.3</t>
  </si>
  <si>
    <t>Peso gomma Kg 2.000 RF - 09/04/2016</t>
  </si>
  <si>
    <t xml:space="preserve">           9.20</t>
  </si>
  <si>
    <t xml:space="preserve">           8.40</t>
  </si>
  <si>
    <t xml:space="preserve">                 493</t>
  </si>
  <si>
    <t xml:space="preserve">           8.31</t>
  </si>
  <si>
    <t xml:space="preserve">                 486</t>
  </si>
  <si>
    <t xml:space="preserve">           8.17</t>
  </si>
  <si>
    <t xml:space="preserve">           7.86</t>
  </si>
  <si>
    <t xml:space="preserve">                 447</t>
  </si>
  <si>
    <t xml:space="preserve">           7.96</t>
  </si>
  <si>
    <t xml:space="preserve">           7.54</t>
  </si>
  <si>
    <t xml:space="preserve">                 419</t>
  </si>
  <si>
    <t xml:space="preserve">           7.36</t>
  </si>
  <si>
    <t xml:space="preserve">                 403</t>
  </si>
  <si>
    <t xml:space="preserve">           7.28</t>
  </si>
  <si>
    <t xml:space="preserve">           7.02</t>
  </si>
  <si>
    <t xml:space="preserve">                 373</t>
  </si>
  <si>
    <t xml:space="preserve">           6.85</t>
  </si>
  <si>
    <t xml:space="preserve">                 358</t>
  </si>
  <si>
    <t xml:space="preserve">           6.70</t>
  </si>
  <si>
    <t xml:space="preserve">                 344</t>
  </si>
  <si>
    <t xml:space="preserve">           6.34</t>
  </si>
  <si>
    <t xml:space="preserve">                 312</t>
  </si>
  <si>
    <t xml:space="preserve">           6.25</t>
  </si>
  <si>
    <t xml:space="preserve">           6.14</t>
  </si>
  <si>
    <t xml:space="preserve">           5.89</t>
  </si>
  <si>
    <t xml:space="preserve">                 271</t>
  </si>
  <si>
    <t xml:space="preserve">           5.67</t>
  </si>
  <si>
    <t xml:space="preserve">                 251</t>
  </si>
  <si>
    <t xml:space="preserve">           5.31</t>
  </si>
  <si>
    <t xml:space="preserve">                 218</t>
  </si>
  <si>
    <t xml:space="preserve">           4.65</t>
  </si>
  <si>
    <t xml:space="preserve">                 157</t>
  </si>
  <si>
    <t>12 apr 2016  -  16:44</t>
  </si>
  <si>
    <t>Tesssera csi</t>
  </si>
  <si>
    <t>U.S.TRE CIME AURONZO</t>
  </si>
  <si>
    <t>A.S.POZZALE</t>
  </si>
  <si>
    <t>POL.S.GIUSTINA</t>
  </si>
  <si>
    <t>G.S. CASTIONESE</t>
  </si>
  <si>
    <t>G.S.CASTIONESE</t>
  </si>
  <si>
    <t>AT-03201541</t>
  </si>
  <si>
    <t>AT-03202733</t>
  </si>
  <si>
    <t>AT-03201370</t>
  </si>
  <si>
    <t>AT-03201363</t>
  </si>
  <si>
    <t>AT-03201365</t>
  </si>
  <si>
    <t>AT-03201539</t>
  </si>
  <si>
    <t>G.M. CALALZO ATLETICA CADORE</t>
  </si>
  <si>
    <t>AT-03201374</t>
  </si>
  <si>
    <t>AT-03201542</t>
  </si>
  <si>
    <t>A.S. POZZALE</t>
  </si>
  <si>
    <t>BELLUNO  FELTRE</t>
  </si>
  <si>
    <t>106 ATLETI GARA CSI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</si>
</sst>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MS Sans Serif"/>
    </font>
    <font>
      <b/>
      <sz val="14.05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right"/>
      <protection locked="0"/>
    </xf>
    <xf numFmtId="1" fontId="0" fillId="0" borderId="0" xfId="0" applyNumberFormat="1" applyProtection="1">
      <protection locked="0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4"/>
  <sheetViews>
    <sheetView tabSelected="1" workbookViewId="0">
      <selection activeCell="M2" sqref="M2"/>
    </sheetView>
  </sheetViews>
  <sheetFormatPr defaultRowHeight="12.75" x14ac:dyDescent="0.2"/>
  <cols>
    <col min="3" max="3" width="30.42578125" customWidth="1"/>
    <col min="6" max="6" width="36" customWidth="1"/>
    <col min="7" max="7" width="10.7109375" customWidth="1"/>
    <col min="8" max="8" width="12.85546875" customWidth="1"/>
  </cols>
  <sheetData>
    <row r="3" spans="1:9" ht="18.75" x14ac:dyDescent="0.3">
      <c r="E3" s="1" t="s">
        <v>0</v>
      </c>
    </row>
    <row r="4" spans="1:9" ht="18.75" x14ac:dyDescent="0.3">
      <c r="E4" s="1" t="s">
        <v>1</v>
      </c>
    </row>
    <row r="5" spans="1:9" ht="18.75" x14ac:dyDescent="0.3">
      <c r="E5" s="1" t="s">
        <v>2</v>
      </c>
    </row>
    <row r="6" spans="1:9" x14ac:dyDescent="0.2">
      <c r="E6" s="3" t="s">
        <v>3</v>
      </c>
      <c r="F6" s="3" t="s">
        <v>4</v>
      </c>
      <c r="G6" t="s">
        <v>624</v>
      </c>
    </row>
    <row r="8" spans="1:9" x14ac:dyDescent="0.2">
      <c r="F8" t="s">
        <v>625</v>
      </c>
    </row>
    <row r="9" spans="1:9" x14ac:dyDescent="0.2">
      <c r="D9" s="3" t="s">
        <v>6</v>
      </c>
    </row>
    <row r="11" spans="1:9" x14ac:dyDescent="0.2">
      <c r="A11" s="2" t="s">
        <v>7</v>
      </c>
    </row>
    <row r="13" spans="1:9" x14ac:dyDescent="0.2">
      <c r="B13" s="4" t="s">
        <v>8</v>
      </c>
      <c r="C13" s="2" t="s">
        <v>9</v>
      </c>
      <c r="D13" s="2" t="s">
        <v>10</v>
      </c>
      <c r="E13" s="2" t="s">
        <v>11</v>
      </c>
      <c r="F13" s="2" t="s">
        <v>12</v>
      </c>
      <c r="G13" s="4" t="s">
        <v>13</v>
      </c>
      <c r="H13" s="4" t="s">
        <v>608</v>
      </c>
      <c r="I13" s="4" t="s">
        <v>14</v>
      </c>
    </row>
    <row r="14" spans="1:9" x14ac:dyDescent="0.2">
      <c r="A14" s="4" t="s">
        <v>15</v>
      </c>
      <c r="B14" s="2" t="s">
        <v>16</v>
      </c>
      <c r="C14" s="2" t="s">
        <v>17</v>
      </c>
      <c r="D14" s="5">
        <v>2004</v>
      </c>
      <c r="E14" s="2" t="s">
        <v>18</v>
      </c>
      <c r="F14" s="2" t="s">
        <v>19</v>
      </c>
      <c r="G14" s="4" t="s">
        <v>20</v>
      </c>
      <c r="I14" s="4" t="s">
        <v>21</v>
      </c>
    </row>
    <row r="15" spans="1:9" x14ac:dyDescent="0.2">
      <c r="A15" s="4" t="s">
        <v>22</v>
      </c>
      <c r="B15" s="2" t="s">
        <v>16</v>
      </c>
      <c r="C15" s="2" t="s">
        <v>23</v>
      </c>
      <c r="D15" s="5">
        <v>2003</v>
      </c>
      <c r="E15" s="2" t="s">
        <v>24</v>
      </c>
      <c r="F15" s="2" t="s">
        <v>25</v>
      </c>
      <c r="G15" s="4" t="s">
        <v>20</v>
      </c>
      <c r="I15" s="4" t="s">
        <v>21</v>
      </c>
    </row>
    <row r="16" spans="1:9" x14ac:dyDescent="0.2">
      <c r="A16" s="4" t="s">
        <v>26</v>
      </c>
      <c r="B16" s="2" t="s">
        <v>16</v>
      </c>
      <c r="C16" s="2" t="s">
        <v>27</v>
      </c>
      <c r="D16" s="5">
        <v>2004</v>
      </c>
      <c r="E16" s="2" t="s">
        <v>18</v>
      </c>
      <c r="F16" s="2" t="s">
        <v>19</v>
      </c>
      <c r="G16" s="4" t="s">
        <v>20</v>
      </c>
      <c r="I16" s="4" t="s">
        <v>21</v>
      </c>
    </row>
    <row r="17" spans="1:9" x14ac:dyDescent="0.2">
      <c r="A17" s="4" t="s">
        <v>28</v>
      </c>
      <c r="B17" s="2" t="s">
        <v>16</v>
      </c>
      <c r="C17" s="2" t="s">
        <v>29</v>
      </c>
      <c r="D17" s="5">
        <v>2004</v>
      </c>
      <c r="E17" s="2" t="s">
        <v>30</v>
      </c>
      <c r="F17" s="2" t="s">
        <v>31</v>
      </c>
      <c r="G17" s="4" t="s">
        <v>32</v>
      </c>
      <c r="H17" s="8" t="str">
        <f>"03202811"</f>
        <v>03202811</v>
      </c>
      <c r="I17" s="4" t="s">
        <v>33</v>
      </c>
    </row>
    <row r="18" spans="1:9" x14ac:dyDescent="0.2">
      <c r="A18" s="4" t="s">
        <v>34</v>
      </c>
      <c r="B18" s="2" t="s">
        <v>16</v>
      </c>
      <c r="C18" s="2" t="s">
        <v>35</v>
      </c>
      <c r="D18" s="5">
        <v>2004</v>
      </c>
      <c r="E18" s="2" t="s">
        <v>36</v>
      </c>
      <c r="F18" s="2" t="s">
        <v>37</v>
      </c>
      <c r="G18" s="4" t="s">
        <v>38</v>
      </c>
      <c r="I18" s="4" t="s">
        <v>39</v>
      </c>
    </row>
    <row r="19" spans="1:9" x14ac:dyDescent="0.2">
      <c r="A19" s="4" t="s">
        <v>40</v>
      </c>
      <c r="B19" s="2" t="s">
        <v>16</v>
      </c>
      <c r="C19" s="2" t="s">
        <v>41</v>
      </c>
      <c r="D19" s="5">
        <v>2003</v>
      </c>
      <c r="E19" s="2" t="s">
        <v>42</v>
      </c>
      <c r="F19" s="2" t="s">
        <v>43</v>
      </c>
      <c r="G19" s="4" t="s">
        <v>38</v>
      </c>
      <c r="I19" s="4" t="s">
        <v>39</v>
      </c>
    </row>
    <row r="21" spans="1:9" x14ac:dyDescent="0.2">
      <c r="A21" s="2" t="s">
        <v>44</v>
      </c>
    </row>
    <row r="23" spans="1:9" x14ac:dyDescent="0.2">
      <c r="B23" s="4" t="s">
        <v>8</v>
      </c>
      <c r="C23" s="2" t="s">
        <v>9</v>
      </c>
      <c r="D23" s="2" t="s">
        <v>10</v>
      </c>
      <c r="E23" s="2" t="s">
        <v>11</v>
      </c>
      <c r="F23" s="2" t="s">
        <v>12</v>
      </c>
      <c r="G23" s="4" t="s">
        <v>13</v>
      </c>
      <c r="H23" s="4"/>
      <c r="I23" s="4" t="s">
        <v>14</v>
      </c>
    </row>
    <row r="24" spans="1:9" x14ac:dyDescent="0.2">
      <c r="A24" s="4" t="s">
        <v>15</v>
      </c>
      <c r="B24" s="2" t="s">
        <v>16</v>
      </c>
      <c r="C24" s="2" t="s">
        <v>45</v>
      </c>
      <c r="D24" s="5">
        <v>2003</v>
      </c>
      <c r="E24" s="2" t="s">
        <v>42</v>
      </c>
      <c r="F24" s="2" t="s">
        <v>43</v>
      </c>
      <c r="G24" s="4" t="s">
        <v>46</v>
      </c>
      <c r="I24" s="4" t="s">
        <v>47</v>
      </c>
    </row>
    <row r="25" spans="1:9" x14ac:dyDescent="0.2">
      <c r="A25" s="4" t="s">
        <v>22</v>
      </c>
      <c r="B25" s="2" t="s">
        <v>16</v>
      </c>
      <c r="C25" s="2" t="s">
        <v>48</v>
      </c>
      <c r="D25" s="5">
        <v>2003</v>
      </c>
      <c r="E25" s="2" t="s">
        <v>42</v>
      </c>
      <c r="F25" s="2" t="s">
        <v>611</v>
      </c>
      <c r="G25" s="4" t="s">
        <v>38</v>
      </c>
      <c r="H25" s="7" t="str">
        <f>"03201846"</f>
        <v>03201846</v>
      </c>
      <c r="I25" s="4" t="s">
        <v>39</v>
      </c>
    </row>
    <row r="26" spans="1:9" x14ac:dyDescent="0.2">
      <c r="A26" s="4" t="s">
        <v>26</v>
      </c>
      <c r="B26" s="2" t="s">
        <v>16</v>
      </c>
      <c r="C26" s="2" t="s">
        <v>49</v>
      </c>
      <c r="D26" s="5">
        <v>2004</v>
      </c>
      <c r="E26" s="2" t="s">
        <v>18</v>
      </c>
      <c r="F26" s="2" t="s">
        <v>19</v>
      </c>
      <c r="G26" s="4" t="s">
        <v>50</v>
      </c>
      <c r="I26" s="4" t="s">
        <v>51</v>
      </c>
    </row>
    <row r="27" spans="1:9" x14ac:dyDescent="0.2">
      <c r="A27" s="4" t="s">
        <v>28</v>
      </c>
      <c r="B27" s="2" t="s">
        <v>16</v>
      </c>
      <c r="C27" s="2" t="s">
        <v>52</v>
      </c>
      <c r="D27" s="5">
        <v>2004</v>
      </c>
      <c r="E27" s="2" t="s">
        <v>30</v>
      </c>
      <c r="F27" s="2" t="s">
        <v>31</v>
      </c>
      <c r="G27" s="4" t="s">
        <v>50</v>
      </c>
      <c r="H27" s="8" t="str">
        <f>"03202815"</f>
        <v>03202815</v>
      </c>
      <c r="I27" s="4" t="s">
        <v>51</v>
      </c>
    </row>
    <row r="28" spans="1:9" ht="15" x14ac:dyDescent="0.25">
      <c r="A28" s="4" t="s">
        <v>34</v>
      </c>
      <c r="B28" s="2" t="s">
        <v>16</v>
      </c>
      <c r="C28" s="2" t="s">
        <v>53</v>
      </c>
      <c r="D28" s="5">
        <v>2003</v>
      </c>
      <c r="E28" s="2" t="s">
        <v>36</v>
      </c>
      <c r="F28" s="2" t="s">
        <v>612</v>
      </c>
      <c r="G28" s="4" t="s">
        <v>54</v>
      </c>
      <c r="H28" s="9" t="str">
        <f>"03200250"</f>
        <v>03200250</v>
      </c>
      <c r="I28" s="4" t="s">
        <v>55</v>
      </c>
    </row>
    <row r="29" spans="1:9" x14ac:dyDescent="0.2">
      <c r="A29" s="4" t="s">
        <v>40</v>
      </c>
      <c r="B29" s="2" t="s">
        <v>16</v>
      </c>
      <c r="C29" s="2" t="s">
        <v>56</v>
      </c>
      <c r="D29" s="5">
        <v>2004</v>
      </c>
      <c r="E29" s="2" t="s">
        <v>42</v>
      </c>
      <c r="F29" s="2" t="s">
        <v>43</v>
      </c>
      <c r="G29" s="4" t="s">
        <v>57</v>
      </c>
      <c r="I29" s="4" t="s">
        <v>58</v>
      </c>
    </row>
    <row r="31" spans="1:9" x14ac:dyDescent="0.2">
      <c r="A31" s="2" t="s">
        <v>59</v>
      </c>
    </row>
    <row r="33" spans="1:9" x14ac:dyDescent="0.2">
      <c r="B33" s="4" t="s">
        <v>8</v>
      </c>
      <c r="C33" s="2" t="s">
        <v>9</v>
      </c>
      <c r="D33" s="2" t="s">
        <v>10</v>
      </c>
      <c r="E33" s="2" t="s">
        <v>11</v>
      </c>
      <c r="F33" s="2" t="s">
        <v>12</v>
      </c>
      <c r="G33" s="4" t="s">
        <v>13</v>
      </c>
      <c r="H33" s="4"/>
      <c r="I33" s="4" t="s">
        <v>14</v>
      </c>
    </row>
    <row r="34" spans="1:9" x14ac:dyDescent="0.2">
      <c r="A34" s="4" t="s">
        <v>15</v>
      </c>
      <c r="B34" s="2" t="s">
        <v>16</v>
      </c>
      <c r="C34" s="2" t="s">
        <v>60</v>
      </c>
      <c r="D34" s="5">
        <v>2004</v>
      </c>
      <c r="E34" s="2" t="s">
        <v>61</v>
      </c>
      <c r="F34" s="2" t="s">
        <v>62</v>
      </c>
      <c r="G34" s="4" t="s">
        <v>57</v>
      </c>
      <c r="H34" t="s">
        <v>614</v>
      </c>
      <c r="I34" s="4" t="s">
        <v>58</v>
      </c>
    </row>
    <row r="35" spans="1:9" x14ac:dyDescent="0.2">
      <c r="A35" s="4" t="s">
        <v>22</v>
      </c>
      <c r="B35" s="2" t="s">
        <v>16</v>
      </c>
      <c r="C35" s="2" t="s">
        <v>63</v>
      </c>
      <c r="D35" s="5">
        <v>2003</v>
      </c>
      <c r="E35" s="2" t="s">
        <v>30</v>
      </c>
      <c r="F35" s="2" t="s">
        <v>31</v>
      </c>
      <c r="G35" s="4" t="s">
        <v>57</v>
      </c>
      <c r="I35" s="4" t="s">
        <v>58</v>
      </c>
    </row>
    <row r="36" spans="1:9" x14ac:dyDescent="0.2">
      <c r="A36" s="4" t="s">
        <v>26</v>
      </c>
      <c r="B36" s="2" t="s">
        <v>16</v>
      </c>
      <c r="C36" s="2" t="s">
        <v>64</v>
      </c>
      <c r="D36" s="5">
        <v>2004</v>
      </c>
      <c r="E36" s="2" t="s">
        <v>24</v>
      </c>
      <c r="F36" s="2" t="s">
        <v>25</v>
      </c>
      <c r="G36" s="4" t="s">
        <v>65</v>
      </c>
      <c r="I36" s="4" t="s">
        <v>66</v>
      </c>
    </row>
    <row r="37" spans="1:9" x14ac:dyDescent="0.2">
      <c r="A37" s="4" t="s">
        <v>28</v>
      </c>
      <c r="B37" s="2" t="s">
        <v>16</v>
      </c>
      <c r="C37" s="2" t="s">
        <v>67</v>
      </c>
      <c r="D37" s="5">
        <v>2004</v>
      </c>
      <c r="E37" s="2" t="s">
        <v>42</v>
      </c>
      <c r="F37" s="2" t="s">
        <v>611</v>
      </c>
      <c r="G37" s="4" t="s">
        <v>65</v>
      </c>
      <c r="H37" s="7" t="str">
        <f>"03201408"</f>
        <v>03201408</v>
      </c>
      <c r="I37" s="4" t="s">
        <v>66</v>
      </c>
    </row>
    <row r="38" spans="1:9" x14ac:dyDescent="0.2">
      <c r="A38" s="4" t="s">
        <v>34</v>
      </c>
      <c r="B38" s="2" t="s">
        <v>16</v>
      </c>
      <c r="C38" s="2" t="s">
        <v>68</v>
      </c>
      <c r="D38" s="5">
        <v>2004</v>
      </c>
      <c r="E38" s="2" t="s">
        <v>24</v>
      </c>
      <c r="F38" s="2" t="s">
        <v>25</v>
      </c>
      <c r="G38" s="4" t="s">
        <v>69</v>
      </c>
      <c r="I38" s="4" t="s">
        <v>70</v>
      </c>
    </row>
    <row r="39" spans="1:9" x14ac:dyDescent="0.2">
      <c r="A39" s="4" t="s">
        <v>40</v>
      </c>
      <c r="B39" s="2" t="s">
        <v>16</v>
      </c>
      <c r="C39" s="2" t="s">
        <v>71</v>
      </c>
      <c r="D39" s="5">
        <v>2003</v>
      </c>
      <c r="E39" s="2" t="s">
        <v>42</v>
      </c>
      <c r="F39" s="2" t="s">
        <v>43</v>
      </c>
      <c r="G39" s="4" t="s">
        <v>69</v>
      </c>
      <c r="I39" s="4" t="s">
        <v>70</v>
      </c>
    </row>
    <row r="41" spans="1:9" x14ac:dyDescent="0.2">
      <c r="A41" s="2" t="s">
        <v>72</v>
      </c>
    </row>
    <row r="43" spans="1:9" x14ac:dyDescent="0.2">
      <c r="B43" s="4" t="s">
        <v>8</v>
      </c>
      <c r="C43" s="2" t="s">
        <v>9</v>
      </c>
      <c r="D43" s="2" t="s">
        <v>10</v>
      </c>
      <c r="E43" s="2" t="s">
        <v>11</v>
      </c>
      <c r="F43" s="2" t="s">
        <v>12</v>
      </c>
      <c r="G43" s="4" t="s">
        <v>13</v>
      </c>
      <c r="H43" s="4"/>
      <c r="I43" s="4" t="s">
        <v>14</v>
      </c>
    </row>
    <row r="44" spans="1:9" x14ac:dyDescent="0.2">
      <c r="A44" s="4" t="s">
        <v>15</v>
      </c>
      <c r="B44" s="2" t="s">
        <v>16</v>
      </c>
      <c r="C44" s="2" t="s">
        <v>73</v>
      </c>
      <c r="D44" s="5">
        <v>2003</v>
      </c>
      <c r="E44" s="2" t="s">
        <v>42</v>
      </c>
      <c r="F44" s="2" t="s">
        <v>43</v>
      </c>
      <c r="G44" s="4" t="s">
        <v>74</v>
      </c>
      <c r="I44" s="4" t="s">
        <v>75</v>
      </c>
    </row>
    <row r="45" spans="1:9" x14ac:dyDescent="0.2">
      <c r="A45" s="4" t="s">
        <v>22</v>
      </c>
      <c r="B45" s="2" t="s">
        <v>16</v>
      </c>
      <c r="C45" s="2" t="s">
        <v>76</v>
      </c>
      <c r="D45" s="5">
        <v>2004</v>
      </c>
      <c r="E45" s="2" t="s">
        <v>42</v>
      </c>
      <c r="F45" s="2" t="s">
        <v>43</v>
      </c>
      <c r="G45" s="4" t="s">
        <v>77</v>
      </c>
      <c r="I45" s="4" t="s">
        <v>78</v>
      </c>
    </row>
    <row r="46" spans="1:9" x14ac:dyDescent="0.2">
      <c r="A46" s="4" t="s">
        <v>26</v>
      </c>
      <c r="B46" s="2" t="s">
        <v>16</v>
      </c>
      <c r="C46" s="2" t="s">
        <v>79</v>
      </c>
      <c r="D46" s="5">
        <v>2003</v>
      </c>
      <c r="E46" s="2" t="s">
        <v>80</v>
      </c>
      <c r="F46" s="2" t="s">
        <v>81</v>
      </c>
      <c r="G46" s="4" t="s">
        <v>77</v>
      </c>
      <c r="I46" s="4" t="s">
        <v>78</v>
      </c>
    </row>
    <row r="47" spans="1:9" x14ac:dyDescent="0.2">
      <c r="A47" s="4" t="s">
        <v>28</v>
      </c>
      <c r="B47" s="2" t="s">
        <v>16</v>
      </c>
      <c r="C47" s="2" t="s">
        <v>82</v>
      </c>
      <c r="D47" s="5">
        <v>2003</v>
      </c>
      <c r="E47" s="2" t="s">
        <v>61</v>
      </c>
      <c r="F47" s="2" t="s">
        <v>62</v>
      </c>
      <c r="G47" s="4" t="s">
        <v>83</v>
      </c>
      <c r="H47" t="s">
        <v>615</v>
      </c>
      <c r="I47" s="4" t="s">
        <v>84</v>
      </c>
    </row>
    <row r="48" spans="1:9" x14ac:dyDescent="0.2">
      <c r="A48" s="4" t="s">
        <v>34</v>
      </c>
      <c r="B48" s="2" t="s">
        <v>16</v>
      </c>
      <c r="C48" s="2" t="s">
        <v>85</v>
      </c>
      <c r="D48" s="5">
        <v>2004</v>
      </c>
      <c r="E48" s="2" t="s">
        <v>24</v>
      </c>
      <c r="F48" s="2" t="s">
        <v>25</v>
      </c>
      <c r="G48" s="4" t="s">
        <v>83</v>
      </c>
      <c r="I48" s="4" t="s">
        <v>84</v>
      </c>
    </row>
    <row r="50" spans="1:9" x14ac:dyDescent="0.2">
      <c r="A50" s="2" t="s">
        <v>86</v>
      </c>
    </row>
    <row r="52" spans="1:9" x14ac:dyDescent="0.2">
      <c r="B52" s="4" t="s">
        <v>8</v>
      </c>
      <c r="C52" s="2" t="s">
        <v>9</v>
      </c>
      <c r="D52" s="2" t="s">
        <v>10</v>
      </c>
      <c r="E52" s="2" t="s">
        <v>11</v>
      </c>
      <c r="F52" s="2" t="s">
        <v>12</v>
      </c>
      <c r="G52" s="4" t="s">
        <v>13</v>
      </c>
      <c r="H52" s="4"/>
      <c r="I52" s="4" t="s">
        <v>14</v>
      </c>
    </row>
    <row r="53" spans="1:9" x14ac:dyDescent="0.2">
      <c r="A53" s="4" t="s">
        <v>15</v>
      </c>
      <c r="B53" s="2" t="s">
        <v>16</v>
      </c>
      <c r="C53" s="2" t="s">
        <v>87</v>
      </c>
      <c r="D53" s="5">
        <v>2004</v>
      </c>
      <c r="E53" s="2" t="s">
        <v>42</v>
      </c>
      <c r="F53" s="2" t="s">
        <v>611</v>
      </c>
      <c r="G53" s="4" t="s">
        <v>83</v>
      </c>
      <c r="H53" s="7" t="str">
        <f>"03201255"</f>
        <v>03201255</v>
      </c>
      <c r="I53" s="4" t="s">
        <v>84</v>
      </c>
    </row>
    <row r="54" spans="1:9" ht="15" x14ac:dyDescent="0.25">
      <c r="A54" s="4" t="s">
        <v>22</v>
      </c>
      <c r="B54" s="2" t="s">
        <v>16</v>
      </c>
      <c r="C54" s="2" t="s">
        <v>88</v>
      </c>
      <c r="D54" s="5">
        <v>2004</v>
      </c>
      <c r="E54" s="2" t="s">
        <v>24</v>
      </c>
      <c r="F54" s="2" t="s">
        <v>25</v>
      </c>
      <c r="G54" s="4" t="s">
        <v>83</v>
      </c>
      <c r="H54" s="6" t="str">
        <f>"03202216"</f>
        <v>03202216</v>
      </c>
      <c r="I54" s="4" t="s">
        <v>84</v>
      </c>
    </row>
    <row r="55" spans="1:9" x14ac:dyDescent="0.2">
      <c r="A55" s="4" t="s">
        <v>26</v>
      </c>
      <c r="B55" s="2" t="s">
        <v>16</v>
      </c>
      <c r="C55" s="2" t="s">
        <v>89</v>
      </c>
      <c r="D55" s="5">
        <v>2003</v>
      </c>
      <c r="E55" s="2" t="s">
        <v>42</v>
      </c>
      <c r="F55" s="2" t="s">
        <v>43</v>
      </c>
      <c r="G55" s="4" t="s">
        <v>90</v>
      </c>
      <c r="I55" s="4" t="s">
        <v>91</v>
      </c>
    </row>
    <row r="56" spans="1:9" x14ac:dyDescent="0.2">
      <c r="A56" s="4" t="s">
        <v>28</v>
      </c>
      <c r="B56" s="2" t="s">
        <v>16</v>
      </c>
      <c r="C56" s="2" t="s">
        <v>92</v>
      </c>
      <c r="D56" s="5">
        <v>2003</v>
      </c>
      <c r="E56" s="2" t="s">
        <v>18</v>
      </c>
      <c r="F56" s="2" t="s">
        <v>19</v>
      </c>
      <c r="G56" s="4" t="s">
        <v>90</v>
      </c>
      <c r="I56" s="4" t="s">
        <v>91</v>
      </c>
    </row>
    <row r="57" spans="1:9" x14ac:dyDescent="0.2">
      <c r="A57" s="4" t="s">
        <v>34</v>
      </c>
      <c r="B57" s="2" t="s">
        <v>16</v>
      </c>
      <c r="C57" s="2" t="s">
        <v>93</v>
      </c>
      <c r="D57" s="5">
        <v>2004</v>
      </c>
      <c r="E57" s="2" t="s">
        <v>42</v>
      </c>
      <c r="F57" s="2" t="s">
        <v>611</v>
      </c>
      <c r="G57" s="4" t="s">
        <v>94</v>
      </c>
      <c r="H57" s="7" t="str">
        <f>"03201437"</f>
        <v>03201437</v>
      </c>
      <c r="I57" s="4" t="s">
        <v>95</v>
      </c>
    </row>
    <row r="59" spans="1:9" x14ac:dyDescent="0.2">
      <c r="A59" s="2" t="s">
        <v>96</v>
      </c>
    </row>
    <row r="61" spans="1:9" x14ac:dyDescent="0.2">
      <c r="B61" s="4" t="s">
        <v>8</v>
      </c>
      <c r="C61" s="2" t="s">
        <v>9</v>
      </c>
      <c r="D61" s="2" t="s">
        <v>10</v>
      </c>
      <c r="E61" s="2" t="s">
        <v>11</v>
      </c>
      <c r="F61" s="2" t="s">
        <v>12</v>
      </c>
      <c r="G61" s="4" t="s">
        <v>13</v>
      </c>
      <c r="H61" s="4"/>
      <c r="I61" s="4" t="s">
        <v>14</v>
      </c>
    </row>
    <row r="62" spans="1:9" ht="15" x14ac:dyDescent="0.25">
      <c r="A62" s="4" t="s">
        <v>15</v>
      </c>
      <c r="B62" s="2" t="s">
        <v>16</v>
      </c>
      <c r="C62" s="2" t="s">
        <v>97</v>
      </c>
      <c r="D62" s="5">
        <v>2004</v>
      </c>
      <c r="E62" s="2" t="s">
        <v>24</v>
      </c>
      <c r="F62" s="2" t="s">
        <v>25</v>
      </c>
      <c r="G62" s="4" t="s">
        <v>94</v>
      </c>
      <c r="H62" s="6" t="str">
        <f>"03202209"</f>
        <v>03202209</v>
      </c>
      <c r="I62" s="4" t="s">
        <v>95</v>
      </c>
    </row>
    <row r="63" spans="1:9" ht="15" x14ac:dyDescent="0.25">
      <c r="A63" s="4" t="s">
        <v>22</v>
      </c>
      <c r="B63" s="2" t="s">
        <v>16</v>
      </c>
      <c r="C63" s="2" t="s">
        <v>98</v>
      </c>
      <c r="D63" s="5">
        <v>2004</v>
      </c>
      <c r="E63" s="2" t="s">
        <v>24</v>
      </c>
      <c r="F63" s="2" t="s">
        <v>25</v>
      </c>
      <c r="G63" s="4" t="s">
        <v>99</v>
      </c>
      <c r="H63" s="6" t="str">
        <f>"03202208"</f>
        <v>03202208</v>
      </c>
      <c r="I63" s="4" t="s">
        <v>100</v>
      </c>
    </row>
    <row r="64" spans="1:9" x14ac:dyDescent="0.2">
      <c r="A64" s="4" t="s">
        <v>26</v>
      </c>
      <c r="B64" s="2" t="s">
        <v>16</v>
      </c>
      <c r="C64" s="2" t="s">
        <v>101</v>
      </c>
      <c r="D64" s="5">
        <v>2003</v>
      </c>
      <c r="E64" s="2" t="s">
        <v>42</v>
      </c>
      <c r="F64" s="2" t="s">
        <v>43</v>
      </c>
      <c r="G64" s="4" t="s">
        <v>102</v>
      </c>
      <c r="I64" s="4" t="s">
        <v>103</v>
      </c>
    </row>
    <row r="65" spans="1:9" x14ac:dyDescent="0.2">
      <c r="A65" s="4" t="s">
        <v>28</v>
      </c>
      <c r="B65" s="2" t="s">
        <v>16</v>
      </c>
      <c r="C65" s="2" t="s">
        <v>104</v>
      </c>
      <c r="D65" s="5">
        <v>2004</v>
      </c>
      <c r="E65" s="2" t="s">
        <v>18</v>
      </c>
      <c r="F65" s="2" t="s">
        <v>19</v>
      </c>
      <c r="G65" s="4" t="s">
        <v>105</v>
      </c>
      <c r="I65" s="4" t="s">
        <v>106</v>
      </c>
    </row>
    <row r="67" spans="1:9" x14ac:dyDescent="0.2">
      <c r="E67" s="3" t="s">
        <v>107</v>
      </c>
    </row>
    <row r="69" spans="1:9" x14ac:dyDescent="0.2">
      <c r="A69" s="2" t="s">
        <v>7</v>
      </c>
    </row>
    <row r="71" spans="1:9" x14ac:dyDescent="0.2">
      <c r="B71" s="4" t="s">
        <v>8</v>
      </c>
      <c r="C71" s="2" t="s">
        <v>9</v>
      </c>
      <c r="D71" s="2" t="s">
        <v>10</v>
      </c>
      <c r="E71" s="2" t="s">
        <v>11</v>
      </c>
      <c r="F71" s="2" t="s">
        <v>12</v>
      </c>
      <c r="G71" s="4" t="s">
        <v>13</v>
      </c>
      <c r="H71" s="4"/>
      <c r="I71" s="4" t="s">
        <v>14</v>
      </c>
    </row>
    <row r="72" spans="1:9" x14ac:dyDescent="0.2">
      <c r="A72" s="4" t="s">
        <v>15</v>
      </c>
      <c r="B72" s="2" t="s">
        <v>108</v>
      </c>
      <c r="C72" s="2" t="s">
        <v>109</v>
      </c>
      <c r="D72" s="5">
        <v>2002</v>
      </c>
      <c r="E72" s="2" t="s">
        <v>42</v>
      </c>
      <c r="F72" s="2" t="s">
        <v>43</v>
      </c>
      <c r="G72" s="4" t="s">
        <v>110</v>
      </c>
      <c r="I72" s="4" t="s">
        <v>111</v>
      </c>
    </row>
    <row r="73" spans="1:9" x14ac:dyDescent="0.2">
      <c r="A73" s="4" t="s">
        <v>22</v>
      </c>
      <c r="B73" s="2" t="s">
        <v>108</v>
      </c>
      <c r="C73" s="2" t="s">
        <v>112</v>
      </c>
      <c r="D73" s="5">
        <v>2001</v>
      </c>
      <c r="E73" s="2" t="s">
        <v>30</v>
      </c>
      <c r="F73" s="2" t="s">
        <v>31</v>
      </c>
      <c r="G73" s="4" t="s">
        <v>113</v>
      </c>
      <c r="H73" s="8" t="str">
        <f>"03202801"</f>
        <v>03202801</v>
      </c>
      <c r="I73" s="4" t="s">
        <v>114</v>
      </c>
    </row>
    <row r="74" spans="1:9" x14ac:dyDescent="0.2">
      <c r="A74" s="4" t="s">
        <v>26</v>
      </c>
      <c r="B74" s="2" t="s">
        <v>108</v>
      </c>
      <c r="C74" s="2" t="s">
        <v>115</v>
      </c>
      <c r="D74" s="5">
        <v>2001</v>
      </c>
      <c r="E74" s="2" t="s">
        <v>42</v>
      </c>
      <c r="F74" s="2" t="s">
        <v>43</v>
      </c>
      <c r="G74" s="4" t="s">
        <v>116</v>
      </c>
      <c r="I74" s="4" t="s">
        <v>117</v>
      </c>
    </row>
    <row r="75" spans="1:9" ht="15" x14ac:dyDescent="0.25">
      <c r="A75" s="4" t="s">
        <v>28</v>
      </c>
      <c r="B75" s="2" t="s">
        <v>108</v>
      </c>
      <c r="C75" s="2" t="s">
        <v>118</v>
      </c>
      <c r="D75" s="5">
        <v>2001</v>
      </c>
      <c r="E75" s="2" t="s">
        <v>24</v>
      </c>
      <c r="F75" s="2" t="s">
        <v>25</v>
      </c>
      <c r="G75" s="4" t="s">
        <v>119</v>
      </c>
      <c r="H75" s="6" t="str">
        <f>"03202214"</f>
        <v>03202214</v>
      </c>
      <c r="I75" s="4" t="s">
        <v>120</v>
      </c>
    </row>
    <row r="76" spans="1:9" x14ac:dyDescent="0.2">
      <c r="A76" s="4" t="s">
        <v>34</v>
      </c>
      <c r="B76" s="2" t="s">
        <v>108</v>
      </c>
      <c r="C76" s="2" t="s">
        <v>121</v>
      </c>
      <c r="D76" s="5">
        <v>2002</v>
      </c>
      <c r="E76" s="2" t="s">
        <v>42</v>
      </c>
      <c r="F76" s="2" t="s">
        <v>43</v>
      </c>
      <c r="G76" s="4" t="s">
        <v>122</v>
      </c>
      <c r="I76" s="4" t="s">
        <v>123</v>
      </c>
    </row>
    <row r="78" spans="1:9" x14ac:dyDescent="0.2">
      <c r="A78" s="2" t="s">
        <v>44</v>
      </c>
    </row>
    <row r="80" spans="1:9" x14ac:dyDescent="0.2">
      <c r="B80" s="4" t="s">
        <v>8</v>
      </c>
      <c r="C80" s="2" t="s">
        <v>9</v>
      </c>
      <c r="D80" s="2" t="s">
        <v>10</v>
      </c>
      <c r="E80" s="2" t="s">
        <v>11</v>
      </c>
      <c r="F80" s="2" t="s">
        <v>12</v>
      </c>
      <c r="G80" s="4" t="s">
        <v>13</v>
      </c>
      <c r="H80" s="4"/>
      <c r="I80" s="4" t="s">
        <v>14</v>
      </c>
    </row>
    <row r="81" spans="1:9" x14ac:dyDescent="0.2">
      <c r="A81" s="4" t="s">
        <v>15</v>
      </c>
      <c r="B81" s="2" t="s">
        <v>108</v>
      </c>
      <c r="C81" s="2" t="s">
        <v>124</v>
      </c>
      <c r="D81" s="5">
        <v>2001</v>
      </c>
      <c r="E81" s="2" t="s">
        <v>61</v>
      </c>
      <c r="F81" s="2" t="s">
        <v>62</v>
      </c>
      <c r="G81" s="4" t="s">
        <v>125</v>
      </c>
      <c r="H81" t="s">
        <v>616</v>
      </c>
      <c r="I81" s="4" t="s">
        <v>126</v>
      </c>
    </row>
    <row r="82" spans="1:9" x14ac:dyDescent="0.2">
      <c r="A82" s="4" t="s">
        <v>22</v>
      </c>
      <c r="B82" s="2" t="s">
        <v>108</v>
      </c>
      <c r="C82" s="2" t="s">
        <v>127</v>
      </c>
      <c r="D82" s="5">
        <v>2001</v>
      </c>
      <c r="E82" s="2" t="s">
        <v>42</v>
      </c>
      <c r="F82" s="2" t="s">
        <v>43</v>
      </c>
      <c r="G82" s="4" t="s">
        <v>128</v>
      </c>
      <c r="I82" s="4" t="s">
        <v>129</v>
      </c>
    </row>
    <row r="83" spans="1:9" x14ac:dyDescent="0.2">
      <c r="A83" s="4" t="s">
        <v>26</v>
      </c>
      <c r="B83" s="2" t="s">
        <v>108</v>
      </c>
      <c r="C83" s="2" t="s">
        <v>130</v>
      </c>
      <c r="D83" s="5">
        <v>2001</v>
      </c>
      <c r="E83" s="2" t="s">
        <v>30</v>
      </c>
      <c r="F83" s="2" t="s">
        <v>31</v>
      </c>
      <c r="G83" s="4" t="s">
        <v>131</v>
      </c>
      <c r="H83" s="8" t="str">
        <f>"03202799"</f>
        <v>03202799</v>
      </c>
      <c r="I83" s="4" t="s">
        <v>132</v>
      </c>
    </row>
    <row r="84" spans="1:9" x14ac:dyDescent="0.2">
      <c r="A84" s="4" t="s">
        <v>28</v>
      </c>
      <c r="B84" s="2" t="s">
        <v>108</v>
      </c>
      <c r="C84" s="2" t="s">
        <v>133</v>
      </c>
      <c r="D84" s="5">
        <v>2002</v>
      </c>
      <c r="E84" s="2" t="s">
        <v>30</v>
      </c>
      <c r="F84" s="2" t="s">
        <v>612</v>
      </c>
      <c r="G84" s="4" t="s">
        <v>134</v>
      </c>
      <c r="H84" s="7" t="str">
        <f>"03200288"</f>
        <v>03200288</v>
      </c>
      <c r="I84" s="4" t="s">
        <v>135</v>
      </c>
    </row>
    <row r="85" spans="1:9" x14ac:dyDescent="0.2">
      <c r="A85" s="4" t="s">
        <v>34</v>
      </c>
      <c r="B85" s="2" t="s">
        <v>108</v>
      </c>
      <c r="C85" s="2" t="s">
        <v>136</v>
      </c>
      <c r="D85" s="5">
        <v>2002</v>
      </c>
      <c r="E85" s="2" t="s">
        <v>30</v>
      </c>
      <c r="F85" s="2" t="s">
        <v>31</v>
      </c>
      <c r="G85" s="4" t="s">
        <v>137</v>
      </c>
      <c r="I85" s="4" t="s">
        <v>138</v>
      </c>
    </row>
    <row r="87" spans="1:9" x14ac:dyDescent="0.2">
      <c r="A87" s="2" t="s">
        <v>59</v>
      </c>
    </row>
    <row r="89" spans="1:9" x14ac:dyDescent="0.2">
      <c r="B89" s="4" t="s">
        <v>8</v>
      </c>
      <c r="C89" s="2" t="s">
        <v>9</v>
      </c>
      <c r="D89" s="2" t="s">
        <v>10</v>
      </c>
      <c r="E89" s="2" t="s">
        <v>11</v>
      </c>
      <c r="F89" s="2" t="s">
        <v>12</v>
      </c>
      <c r="G89" s="4" t="s">
        <v>13</v>
      </c>
      <c r="H89" s="4"/>
      <c r="I89" s="4" t="s">
        <v>14</v>
      </c>
    </row>
    <row r="90" spans="1:9" ht="15" x14ac:dyDescent="0.25">
      <c r="A90" s="4" t="s">
        <v>15</v>
      </c>
      <c r="B90" s="2" t="s">
        <v>108</v>
      </c>
      <c r="C90" s="2" t="s">
        <v>139</v>
      </c>
      <c r="D90" s="5">
        <v>2001</v>
      </c>
      <c r="E90" s="2" t="s">
        <v>24</v>
      </c>
      <c r="F90" s="2" t="s">
        <v>25</v>
      </c>
      <c r="G90" s="4" t="s">
        <v>140</v>
      </c>
      <c r="H90" s="6" t="str">
        <f>"03202277"</f>
        <v>03202277</v>
      </c>
      <c r="I90" s="4" t="s">
        <v>141</v>
      </c>
    </row>
    <row r="91" spans="1:9" x14ac:dyDescent="0.2">
      <c r="A91" s="4" t="s">
        <v>22</v>
      </c>
      <c r="B91" s="2" t="s">
        <v>108</v>
      </c>
      <c r="C91" s="2" t="s">
        <v>142</v>
      </c>
      <c r="D91" s="5">
        <v>2002</v>
      </c>
      <c r="E91" s="2" t="s">
        <v>42</v>
      </c>
      <c r="F91" s="2" t="s">
        <v>611</v>
      </c>
      <c r="G91" s="4" t="s">
        <v>143</v>
      </c>
      <c r="H91" s="7" t="str">
        <f>"03201267"</f>
        <v>03201267</v>
      </c>
      <c r="I91" s="4" t="s">
        <v>144</v>
      </c>
    </row>
    <row r="92" spans="1:9" x14ac:dyDescent="0.2">
      <c r="A92" s="4" t="s">
        <v>26</v>
      </c>
      <c r="B92" s="2" t="s">
        <v>108</v>
      </c>
      <c r="C92" s="2" t="s">
        <v>145</v>
      </c>
      <c r="D92" s="5">
        <v>2002</v>
      </c>
      <c r="E92" s="2" t="s">
        <v>24</v>
      </c>
      <c r="F92" s="2" t="s">
        <v>609</v>
      </c>
      <c r="G92" s="4" t="s">
        <v>146</v>
      </c>
      <c r="H92" s="7" t="str">
        <f>"03201817"</f>
        <v>03201817</v>
      </c>
      <c r="I92" s="4" t="s">
        <v>147</v>
      </c>
    </row>
    <row r="93" spans="1:9" x14ac:dyDescent="0.2">
      <c r="A93" s="4" t="s">
        <v>28</v>
      </c>
      <c r="B93" s="2" t="s">
        <v>108</v>
      </c>
      <c r="C93" s="2" t="s">
        <v>148</v>
      </c>
      <c r="D93" s="5">
        <v>2001</v>
      </c>
      <c r="E93" s="2" t="s">
        <v>18</v>
      </c>
      <c r="F93" s="2" t="s">
        <v>19</v>
      </c>
      <c r="G93" s="4" t="s">
        <v>149</v>
      </c>
      <c r="I93" s="4" t="s">
        <v>150</v>
      </c>
    </row>
    <row r="94" spans="1:9" x14ac:dyDescent="0.2">
      <c r="A94" s="4" t="s">
        <v>34</v>
      </c>
      <c r="B94" s="2" t="s">
        <v>108</v>
      </c>
      <c r="C94" s="2" t="s">
        <v>151</v>
      </c>
      <c r="D94" s="5">
        <v>2002</v>
      </c>
      <c r="E94" s="2" t="s">
        <v>42</v>
      </c>
      <c r="F94" s="2" t="s">
        <v>611</v>
      </c>
      <c r="G94" s="4" t="s">
        <v>152</v>
      </c>
      <c r="H94" s="7" t="str">
        <f>"03201391"</f>
        <v>03201391</v>
      </c>
      <c r="I94" s="4" t="s">
        <v>153</v>
      </c>
    </row>
    <row r="96" spans="1:9" x14ac:dyDescent="0.2">
      <c r="A96" s="2" t="s">
        <v>72</v>
      </c>
    </row>
    <row r="98" spans="1:9" x14ac:dyDescent="0.2">
      <c r="B98" s="4" t="s">
        <v>8</v>
      </c>
      <c r="C98" s="2" t="s">
        <v>9</v>
      </c>
      <c r="D98" s="2" t="s">
        <v>10</v>
      </c>
      <c r="E98" s="2" t="s">
        <v>11</v>
      </c>
      <c r="F98" s="2" t="s">
        <v>12</v>
      </c>
      <c r="G98" s="4" t="s">
        <v>13</v>
      </c>
      <c r="H98" s="4"/>
      <c r="I98" s="4" t="s">
        <v>14</v>
      </c>
    </row>
    <row r="99" spans="1:9" x14ac:dyDescent="0.2">
      <c r="A99" s="4" t="s">
        <v>15</v>
      </c>
      <c r="B99" s="2" t="s">
        <v>108</v>
      </c>
      <c r="C99" s="2" t="s">
        <v>154</v>
      </c>
      <c r="D99" s="5">
        <v>2002</v>
      </c>
      <c r="E99" s="2" t="s">
        <v>18</v>
      </c>
      <c r="F99" s="2" t="s">
        <v>19</v>
      </c>
      <c r="G99" s="4" t="s">
        <v>155</v>
      </c>
      <c r="I99" s="4" t="s">
        <v>156</v>
      </c>
    </row>
    <row r="100" spans="1:9" x14ac:dyDescent="0.2">
      <c r="A100" s="4" t="s">
        <v>22</v>
      </c>
      <c r="B100" s="2" t="s">
        <v>108</v>
      </c>
      <c r="C100" s="2" t="s">
        <v>157</v>
      </c>
      <c r="D100" s="5">
        <v>2001</v>
      </c>
      <c r="E100" s="2" t="s">
        <v>42</v>
      </c>
      <c r="F100" s="2" t="s">
        <v>43</v>
      </c>
      <c r="G100" s="4" t="s">
        <v>158</v>
      </c>
      <c r="I100" s="4" t="s">
        <v>159</v>
      </c>
    </row>
    <row r="101" spans="1:9" x14ac:dyDescent="0.2">
      <c r="A101" s="4" t="s">
        <v>26</v>
      </c>
      <c r="B101" s="2" t="s">
        <v>108</v>
      </c>
      <c r="C101" s="2" t="s">
        <v>160</v>
      </c>
      <c r="D101" s="5">
        <v>2002</v>
      </c>
      <c r="E101" s="2" t="s">
        <v>24</v>
      </c>
      <c r="F101" s="2" t="s">
        <v>25</v>
      </c>
      <c r="G101" s="4" t="s">
        <v>161</v>
      </c>
      <c r="I101" s="4" t="s">
        <v>162</v>
      </c>
    </row>
    <row r="102" spans="1:9" x14ac:dyDescent="0.2">
      <c r="A102" s="4" t="s">
        <v>28</v>
      </c>
      <c r="B102" s="2" t="s">
        <v>108</v>
      </c>
      <c r="C102" s="2" t="s">
        <v>163</v>
      </c>
      <c r="D102" s="5">
        <v>2002</v>
      </c>
      <c r="E102" s="2" t="s">
        <v>42</v>
      </c>
      <c r="F102" s="2" t="s">
        <v>43</v>
      </c>
      <c r="G102" s="4" t="s">
        <v>164</v>
      </c>
      <c r="I102" s="4" t="s">
        <v>165</v>
      </c>
    </row>
    <row r="103" spans="1:9" x14ac:dyDescent="0.2">
      <c r="A103" s="4" t="s">
        <v>34</v>
      </c>
      <c r="B103" s="2" t="s">
        <v>108</v>
      </c>
      <c r="C103" s="2" t="s">
        <v>166</v>
      </c>
      <c r="D103" s="5">
        <v>2002</v>
      </c>
      <c r="E103" s="2" t="s">
        <v>42</v>
      </c>
      <c r="F103" s="2" t="s">
        <v>611</v>
      </c>
      <c r="G103" s="4" t="s">
        <v>167</v>
      </c>
      <c r="H103" s="7" t="str">
        <f>"03201239"</f>
        <v>03201239</v>
      </c>
      <c r="I103" s="4" t="s">
        <v>168</v>
      </c>
    </row>
    <row r="105" spans="1:9" x14ac:dyDescent="0.2">
      <c r="E105" s="3" t="s">
        <v>169</v>
      </c>
    </row>
    <row r="107" spans="1:9" x14ac:dyDescent="0.2">
      <c r="A107" s="2" t="s">
        <v>7</v>
      </c>
    </row>
    <row r="109" spans="1:9" x14ac:dyDescent="0.2">
      <c r="B109" s="4" t="s">
        <v>8</v>
      </c>
      <c r="C109" s="2" t="s">
        <v>9</v>
      </c>
      <c r="D109" s="2" t="s">
        <v>10</v>
      </c>
      <c r="E109" s="2" t="s">
        <v>11</v>
      </c>
      <c r="F109" s="2" t="s">
        <v>12</v>
      </c>
      <c r="G109" s="4" t="s">
        <v>13</v>
      </c>
      <c r="H109" s="4"/>
      <c r="I109" s="4" t="s">
        <v>14</v>
      </c>
    </row>
    <row r="110" spans="1:9" x14ac:dyDescent="0.2">
      <c r="A110" s="4" t="s">
        <v>15</v>
      </c>
      <c r="B110" s="2" t="s">
        <v>170</v>
      </c>
      <c r="C110" s="2" t="s">
        <v>171</v>
      </c>
      <c r="D110" s="5">
        <v>2002</v>
      </c>
      <c r="E110" s="2" t="s">
        <v>30</v>
      </c>
      <c r="F110" s="2" t="s">
        <v>31</v>
      </c>
      <c r="G110" s="4" t="s">
        <v>172</v>
      </c>
      <c r="H110" s="8" t="str">
        <f>"03202827"</f>
        <v>03202827</v>
      </c>
      <c r="I110" s="4" t="s">
        <v>173</v>
      </c>
    </row>
    <row r="111" spans="1:9" x14ac:dyDescent="0.2">
      <c r="A111" s="4" t="s">
        <v>22</v>
      </c>
      <c r="B111" s="2" t="s">
        <v>170</v>
      </c>
      <c r="C111" s="2" t="s">
        <v>174</v>
      </c>
      <c r="D111" s="5">
        <v>2001</v>
      </c>
      <c r="E111" s="2" t="s">
        <v>61</v>
      </c>
      <c r="F111" s="2" t="s">
        <v>62</v>
      </c>
      <c r="G111" s="4" t="s">
        <v>175</v>
      </c>
      <c r="H111" t="s">
        <v>617</v>
      </c>
      <c r="I111" s="4" t="s">
        <v>176</v>
      </c>
    </row>
    <row r="112" spans="1:9" x14ac:dyDescent="0.2">
      <c r="A112" s="4" t="s">
        <v>26</v>
      </c>
      <c r="B112" s="2" t="s">
        <v>170</v>
      </c>
      <c r="C112" s="2" t="s">
        <v>177</v>
      </c>
      <c r="D112" s="5">
        <v>2001</v>
      </c>
      <c r="E112" s="2" t="s">
        <v>30</v>
      </c>
      <c r="F112" s="2" t="s">
        <v>31</v>
      </c>
      <c r="G112" s="4" t="s">
        <v>178</v>
      </c>
      <c r="H112" s="8" t="str">
        <f>"03201569"</f>
        <v>03201569</v>
      </c>
      <c r="I112" s="4" t="s">
        <v>179</v>
      </c>
    </row>
    <row r="113" spans="1:9" ht="15" x14ac:dyDescent="0.25">
      <c r="A113" s="4" t="s">
        <v>28</v>
      </c>
      <c r="B113" s="2" t="s">
        <v>170</v>
      </c>
      <c r="C113" s="2" t="s">
        <v>180</v>
      </c>
      <c r="D113" s="5">
        <v>2002</v>
      </c>
      <c r="E113" s="2" t="s">
        <v>24</v>
      </c>
      <c r="F113" s="2" t="s">
        <v>25</v>
      </c>
      <c r="G113" s="4" t="s">
        <v>178</v>
      </c>
      <c r="H113" s="6" t="str">
        <f>"03201288"</f>
        <v>03201288</v>
      </c>
      <c r="I113" s="4" t="s">
        <v>179</v>
      </c>
    </row>
    <row r="114" spans="1:9" x14ac:dyDescent="0.2">
      <c r="A114" s="4" t="s">
        <v>34</v>
      </c>
      <c r="B114" s="2" t="s">
        <v>170</v>
      </c>
      <c r="C114" s="2" t="s">
        <v>181</v>
      </c>
      <c r="D114" s="5">
        <v>2001</v>
      </c>
      <c r="E114" s="2" t="s">
        <v>30</v>
      </c>
      <c r="F114" s="2" t="s">
        <v>31</v>
      </c>
      <c r="G114" s="4" t="s">
        <v>178</v>
      </c>
      <c r="H114" s="8" t="str">
        <f>"03202803"</f>
        <v>03202803</v>
      </c>
      <c r="I114" s="4" t="s">
        <v>179</v>
      </c>
    </row>
    <row r="116" spans="1:9" x14ac:dyDescent="0.2">
      <c r="A116" s="2" t="s">
        <v>44</v>
      </c>
    </row>
    <row r="118" spans="1:9" x14ac:dyDescent="0.2">
      <c r="B118" s="4" t="s">
        <v>8</v>
      </c>
      <c r="C118" s="2" t="s">
        <v>9</v>
      </c>
      <c r="D118" s="2" t="s">
        <v>10</v>
      </c>
      <c r="E118" s="2" t="s">
        <v>11</v>
      </c>
      <c r="F118" s="2" t="s">
        <v>12</v>
      </c>
      <c r="G118" s="4" t="s">
        <v>13</v>
      </c>
      <c r="H118" s="4"/>
      <c r="I118" s="4" t="s">
        <v>14</v>
      </c>
    </row>
    <row r="119" spans="1:9" x14ac:dyDescent="0.2">
      <c r="A119" s="4" t="s">
        <v>15</v>
      </c>
      <c r="B119" s="2" t="s">
        <v>170</v>
      </c>
      <c r="C119" s="2" t="s">
        <v>182</v>
      </c>
      <c r="D119" s="5">
        <v>2001</v>
      </c>
      <c r="E119" s="2" t="s">
        <v>61</v>
      </c>
      <c r="F119" s="2" t="s">
        <v>62</v>
      </c>
      <c r="G119" s="4" t="s">
        <v>183</v>
      </c>
      <c r="H119" t="s">
        <v>618</v>
      </c>
      <c r="I119" s="4" t="s">
        <v>184</v>
      </c>
    </row>
    <row r="120" spans="1:9" ht="15" x14ac:dyDescent="0.25">
      <c r="A120" s="4" t="s">
        <v>22</v>
      </c>
      <c r="B120" s="2" t="s">
        <v>170</v>
      </c>
      <c r="C120" s="2" t="s">
        <v>185</v>
      </c>
      <c r="D120" s="5">
        <v>2001</v>
      </c>
      <c r="E120" s="2" t="s">
        <v>24</v>
      </c>
      <c r="F120" s="2" t="s">
        <v>25</v>
      </c>
      <c r="G120" s="4" t="s">
        <v>183</v>
      </c>
      <c r="H120" s="6" t="str">
        <f>"03201284"</f>
        <v>03201284</v>
      </c>
      <c r="I120" s="4" t="s">
        <v>184</v>
      </c>
    </row>
    <row r="121" spans="1:9" x14ac:dyDescent="0.2">
      <c r="A121" s="4" t="s">
        <v>26</v>
      </c>
      <c r="B121" s="2" t="s">
        <v>170</v>
      </c>
      <c r="C121" s="2" t="s">
        <v>186</v>
      </c>
      <c r="D121" s="5">
        <v>2001</v>
      </c>
      <c r="E121" s="2" t="s">
        <v>30</v>
      </c>
      <c r="F121" s="2" t="s">
        <v>31</v>
      </c>
      <c r="G121" s="4" t="s">
        <v>187</v>
      </c>
      <c r="H121" s="8" t="str">
        <f>"03201432"</f>
        <v>03201432</v>
      </c>
      <c r="I121" s="4" t="s">
        <v>188</v>
      </c>
    </row>
    <row r="122" spans="1:9" x14ac:dyDescent="0.2">
      <c r="A122" s="4" t="s">
        <v>28</v>
      </c>
      <c r="B122" s="2" t="s">
        <v>170</v>
      </c>
      <c r="C122" s="2" t="s">
        <v>189</v>
      </c>
      <c r="D122" s="5">
        <v>2002</v>
      </c>
      <c r="E122" s="2" t="s">
        <v>80</v>
      </c>
      <c r="F122" s="2" t="s">
        <v>81</v>
      </c>
      <c r="G122" s="4" t="s">
        <v>190</v>
      </c>
      <c r="I122" s="4" t="s">
        <v>191</v>
      </c>
    </row>
    <row r="124" spans="1:9" x14ac:dyDescent="0.2">
      <c r="A124" s="2" t="s">
        <v>59</v>
      </c>
    </row>
    <row r="126" spans="1:9" x14ac:dyDescent="0.2">
      <c r="B126" s="4" t="s">
        <v>8</v>
      </c>
      <c r="C126" s="2" t="s">
        <v>9</v>
      </c>
      <c r="D126" s="2" t="s">
        <v>10</v>
      </c>
      <c r="E126" s="2" t="s">
        <v>11</v>
      </c>
      <c r="F126" s="2" t="s">
        <v>12</v>
      </c>
      <c r="G126" s="4" t="s">
        <v>13</v>
      </c>
      <c r="H126" s="4"/>
      <c r="I126" s="4" t="s">
        <v>14</v>
      </c>
    </row>
    <row r="127" spans="1:9" x14ac:dyDescent="0.2">
      <c r="A127" s="4" t="s">
        <v>15</v>
      </c>
      <c r="B127" s="2" t="s">
        <v>170</v>
      </c>
      <c r="C127" s="2" t="s">
        <v>192</v>
      </c>
      <c r="D127" s="5">
        <v>2002</v>
      </c>
      <c r="E127" s="2" t="s">
        <v>18</v>
      </c>
      <c r="F127" s="2" t="s">
        <v>19</v>
      </c>
      <c r="G127" s="4" t="s">
        <v>193</v>
      </c>
      <c r="I127" s="4" t="s">
        <v>194</v>
      </c>
    </row>
    <row r="128" spans="1:9" x14ac:dyDescent="0.2">
      <c r="A128" s="4" t="s">
        <v>22</v>
      </c>
      <c r="B128" s="2" t="s">
        <v>170</v>
      </c>
      <c r="C128" s="2" t="s">
        <v>195</v>
      </c>
      <c r="D128" s="5">
        <v>2002</v>
      </c>
      <c r="E128" s="2" t="s">
        <v>18</v>
      </c>
      <c r="F128" s="2" t="s">
        <v>19</v>
      </c>
      <c r="G128" s="4" t="s">
        <v>196</v>
      </c>
      <c r="I128" s="4" t="s">
        <v>197</v>
      </c>
    </row>
    <row r="129" spans="1:9" x14ac:dyDescent="0.2">
      <c r="A129" s="4" t="s">
        <v>26</v>
      </c>
      <c r="B129" s="2" t="s">
        <v>170</v>
      </c>
      <c r="C129" s="2" t="s">
        <v>198</v>
      </c>
      <c r="D129" s="5">
        <v>2002</v>
      </c>
      <c r="E129" s="2" t="s">
        <v>18</v>
      </c>
      <c r="F129" s="2" t="s">
        <v>19</v>
      </c>
      <c r="G129" s="4" t="s">
        <v>199</v>
      </c>
      <c r="I129" s="4" t="s">
        <v>200</v>
      </c>
    </row>
    <row r="130" spans="1:9" x14ac:dyDescent="0.2">
      <c r="A130" s="4" t="s">
        <v>28</v>
      </c>
      <c r="B130" s="2" t="s">
        <v>170</v>
      </c>
      <c r="C130" s="2" t="s">
        <v>201</v>
      </c>
      <c r="D130" s="5">
        <v>2002</v>
      </c>
      <c r="E130" s="2" t="s">
        <v>18</v>
      </c>
      <c r="F130" s="2" t="s">
        <v>19</v>
      </c>
      <c r="G130" s="4" t="s">
        <v>202</v>
      </c>
      <c r="I130" s="4" t="s">
        <v>106</v>
      </c>
    </row>
    <row r="132" spans="1:9" x14ac:dyDescent="0.2">
      <c r="E132" s="3" t="s">
        <v>203</v>
      </c>
    </row>
    <row r="134" spans="1:9" x14ac:dyDescent="0.2">
      <c r="A134" s="2" t="s">
        <v>7</v>
      </c>
    </row>
    <row r="136" spans="1:9" x14ac:dyDescent="0.2">
      <c r="B136" s="4" t="s">
        <v>8</v>
      </c>
      <c r="C136" s="2" t="s">
        <v>9</v>
      </c>
      <c r="D136" s="2" t="s">
        <v>10</v>
      </c>
      <c r="E136" s="2" t="s">
        <v>11</v>
      </c>
      <c r="F136" s="2" t="s">
        <v>12</v>
      </c>
      <c r="G136" s="4" t="s">
        <v>13</v>
      </c>
      <c r="H136" s="4"/>
      <c r="I136" s="4" t="s">
        <v>14</v>
      </c>
    </row>
    <row r="137" spans="1:9" x14ac:dyDescent="0.2">
      <c r="A137" s="4" t="s">
        <v>15</v>
      </c>
      <c r="B137" s="2" t="s">
        <v>204</v>
      </c>
      <c r="C137" s="2" t="s">
        <v>205</v>
      </c>
      <c r="D137" s="5">
        <v>2000</v>
      </c>
      <c r="E137" s="2" t="s">
        <v>30</v>
      </c>
      <c r="F137" s="2" t="s">
        <v>31</v>
      </c>
      <c r="G137" s="4" t="s">
        <v>206</v>
      </c>
      <c r="H137" s="8" t="str">
        <f>"03202810"</f>
        <v>03202810</v>
      </c>
      <c r="I137" s="4" t="s">
        <v>207</v>
      </c>
    </row>
    <row r="139" spans="1:9" x14ac:dyDescent="0.2">
      <c r="E139" s="3" t="s">
        <v>208</v>
      </c>
    </row>
    <row r="141" spans="1:9" x14ac:dyDescent="0.2">
      <c r="A141" s="2" t="s">
        <v>7</v>
      </c>
    </row>
    <row r="143" spans="1:9" x14ac:dyDescent="0.2">
      <c r="B143" s="4" t="s">
        <v>8</v>
      </c>
      <c r="C143" s="2" t="s">
        <v>9</v>
      </c>
      <c r="D143" s="2" t="s">
        <v>10</v>
      </c>
      <c r="E143" s="2" t="s">
        <v>11</v>
      </c>
      <c r="F143" s="2" t="s">
        <v>12</v>
      </c>
      <c r="G143" s="4" t="s">
        <v>13</v>
      </c>
      <c r="H143" s="4"/>
      <c r="I143" s="4" t="s">
        <v>14</v>
      </c>
    </row>
    <row r="144" spans="1:9" x14ac:dyDescent="0.2">
      <c r="A144" s="4" t="s">
        <v>15</v>
      </c>
      <c r="B144" s="2" t="s">
        <v>209</v>
      </c>
      <c r="C144" s="2" t="s">
        <v>210</v>
      </c>
      <c r="D144" s="5">
        <v>1988</v>
      </c>
      <c r="E144" s="2" t="s">
        <v>211</v>
      </c>
      <c r="F144" s="2" t="s">
        <v>212</v>
      </c>
      <c r="G144" s="4" t="s">
        <v>213</v>
      </c>
      <c r="I144" s="4" t="s">
        <v>214</v>
      </c>
    </row>
    <row r="145" spans="1:9" x14ac:dyDescent="0.2">
      <c r="A145" s="4" t="s">
        <v>22</v>
      </c>
      <c r="B145" s="2" t="s">
        <v>209</v>
      </c>
      <c r="C145" s="2" t="s">
        <v>215</v>
      </c>
      <c r="D145" s="5">
        <v>1989</v>
      </c>
      <c r="E145" s="2" t="s">
        <v>211</v>
      </c>
      <c r="F145" s="2" t="s">
        <v>212</v>
      </c>
      <c r="G145" s="4" t="s">
        <v>216</v>
      </c>
      <c r="I145" s="4" t="s">
        <v>217</v>
      </c>
    </row>
    <row r="146" spans="1:9" x14ac:dyDescent="0.2">
      <c r="A146" s="4" t="s">
        <v>26</v>
      </c>
      <c r="B146" s="2" t="s">
        <v>218</v>
      </c>
      <c r="C146" s="2" t="s">
        <v>219</v>
      </c>
      <c r="D146" s="5">
        <v>1967</v>
      </c>
      <c r="E146" s="2" t="s">
        <v>24</v>
      </c>
      <c r="F146" s="2" t="s">
        <v>610</v>
      </c>
      <c r="G146" s="4" t="s">
        <v>220</v>
      </c>
      <c r="H146" s="7" t="str">
        <f>"03201037"</f>
        <v>03201037</v>
      </c>
      <c r="I146" s="4" t="s">
        <v>221</v>
      </c>
    </row>
    <row r="147" spans="1:9" x14ac:dyDescent="0.2">
      <c r="A147" s="4" t="s">
        <v>28</v>
      </c>
      <c r="B147" s="2" t="s">
        <v>218</v>
      </c>
      <c r="C147" s="2" t="s">
        <v>222</v>
      </c>
      <c r="D147" s="5">
        <v>1967</v>
      </c>
      <c r="E147" s="2" t="s">
        <v>61</v>
      </c>
      <c r="F147" s="2" t="s">
        <v>620</v>
      </c>
      <c r="G147" s="4" t="s">
        <v>223</v>
      </c>
      <c r="H147" s="7" t="str">
        <f>"03201110"</f>
        <v>03201110</v>
      </c>
      <c r="I147" s="4" t="s">
        <v>224</v>
      </c>
    </row>
    <row r="148" spans="1:9" x14ac:dyDescent="0.2">
      <c r="A148" s="4" t="s">
        <v>34</v>
      </c>
      <c r="B148" s="2" t="s">
        <v>225</v>
      </c>
      <c r="C148" s="2" t="s">
        <v>226</v>
      </c>
      <c r="D148" s="5">
        <v>1999</v>
      </c>
      <c r="E148" s="2" t="s">
        <v>61</v>
      </c>
      <c r="F148" s="2" t="s">
        <v>62</v>
      </c>
      <c r="G148" s="4" t="s">
        <v>227</v>
      </c>
      <c r="H148" t="s">
        <v>619</v>
      </c>
      <c r="I148" s="4" t="s">
        <v>228</v>
      </c>
    </row>
    <row r="149" spans="1:9" x14ac:dyDescent="0.2">
      <c r="A149" s="4" t="s">
        <v>40</v>
      </c>
      <c r="B149" s="2" t="s">
        <v>218</v>
      </c>
      <c r="C149" s="2" t="s">
        <v>229</v>
      </c>
      <c r="D149" s="5">
        <v>1967</v>
      </c>
      <c r="E149" s="2" t="s">
        <v>61</v>
      </c>
      <c r="F149" s="2" t="s">
        <v>620</v>
      </c>
      <c r="G149" s="4" t="s">
        <v>230</v>
      </c>
      <c r="H149" s="7" t="str">
        <f>"03201100"</f>
        <v>03201100</v>
      </c>
      <c r="I149" s="4" t="s">
        <v>231</v>
      </c>
    </row>
    <row r="150" spans="1:9" x14ac:dyDescent="0.2">
      <c r="A150" s="4" t="s">
        <v>232</v>
      </c>
      <c r="B150" s="2" t="s">
        <v>233</v>
      </c>
      <c r="C150" s="2" t="s">
        <v>234</v>
      </c>
      <c r="D150" s="5">
        <v>1953</v>
      </c>
      <c r="E150" s="2" t="s">
        <v>61</v>
      </c>
      <c r="F150" s="2" t="s">
        <v>610</v>
      </c>
      <c r="G150" s="4" t="s">
        <v>235</v>
      </c>
      <c r="H150" s="7" t="str">
        <f>"03202184"</f>
        <v>03202184</v>
      </c>
      <c r="I150" s="4" t="s">
        <v>236</v>
      </c>
    </row>
    <row r="151" spans="1:9" x14ac:dyDescent="0.2">
      <c r="A151" s="4" t="s">
        <v>237</v>
      </c>
      <c r="B151" s="2" t="s">
        <v>238</v>
      </c>
      <c r="C151" s="2" t="s">
        <v>239</v>
      </c>
      <c r="D151" s="5">
        <v>1964</v>
      </c>
      <c r="E151" s="2" t="s">
        <v>61</v>
      </c>
      <c r="F151" s="2" t="s">
        <v>620</v>
      </c>
      <c r="G151" s="4" t="s">
        <v>240</v>
      </c>
      <c r="H151" s="7" t="str">
        <f>"03201102"</f>
        <v>03201102</v>
      </c>
      <c r="I151" s="4" t="s">
        <v>241</v>
      </c>
    </row>
    <row r="153" spans="1:9" x14ac:dyDescent="0.2">
      <c r="E153" s="3" t="s">
        <v>242</v>
      </c>
    </row>
    <row r="155" spans="1:9" x14ac:dyDescent="0.2">
      <c r="A155" s="2" t="s">
        <v>7</v>
      </c>
    </row>
    <row r="157" spans="1:9" x14ac:dyDescent="0.2">
      <c r="B157" s="4" t="s">
        <v>8</v>
      </c>
      <c r="C157" s="2" t="s">
        <v>9</v>
      </c>
      <c r="D157" s="2" t="s">
        <v>10</v>
      </c>
      <c r="E157" s="2" t="s">
        <v>11</v>
      </c>
      <c r="F157" s="2" t="s">
        <v>12</v>
      </c>
      <c r="G157" s="4" t="s">
        <v>13</v>
      </c>
      <c r="H157" s="4"/>
      <c r="I157" s="4" t="s">
        <v>14</v>
      </c>
    </row>
    <row r="158" spans="1:9" x14ac:dyDescent="0.2">
      <c r="A158" s="4" t="s">
        <v>15</v>
      </c>
      <c r="B158" s="2" t="s">
        <v>243</v>
      </c>
      <c r="C158" s="2" t="s">
        <v>244</v>
      </c>
      <c r="D158" s="5">
        <v>2003</v>
      </c>
      <c r="E158" s="2" t="s">
        <v>30</v>
      </c>
      <c r="F158" s="2" t="s">
        <v>613</v>
      </c>
      <c r="G158" s="4" t="s">
        <v>245</v>
      </c>
      <c r="H158" s="7" t="str">
        <f>"03200292"</f>
        <v>03200292</v>
      </c>
      <c r="I158" s="4" t="s">
        <v>246</v>
      </c>
    </row>
    <row r="159" spans="1:9" x14ac:dyDescent="0.2">
      <c r="A159" s="4" t="s">
        <v>22</v>
      </c>
      <c r="B159" s="2" t="s">
        <v>243</v>
      </c>
      <c r="C159" s="2" t="s">
        <v>247</v>
      </c>
      <c r="D159" s="5">
        <v>2003</v>
      </c>
      <c r="E159" s="2" t="s">
        <v>248</v>
      </c>
      <c r="F159" s="2" t="s">
        <v>249</v>
      </c>
      <c r="G159" s="4" t="s">
        <v>250</v>
      </c>
      <c r="H159" s="7" t="str">
        <f>"03201421"</f>
        <v>03201421</v>
      </c>
      <c r="I159" s="4" t="s">
        <v>251</v>
      </c>
    </row>
    <row r="160" spans="1:9" x14ac:dyDescent="0.2">
      <c r="A160" s="4" t="s">
        <v>26</v>
      </c>
      <c r="B160" s="2" t="s">
        <v>243</v>
      </c>
      <c r="C160" s="2" t="s">
        <v>252</v>
      </c>
      <c r="D160" s="5">
        <v>2003</v>
      </c>
      <c r="E160" s="2" t="s">
        <v>30</v>
      </c>
      <c r="F160" s="2" t="s">
        <v>613</v>
      </c>
      <c r="G160" s="4" t="s">
        <v>253</v>
      </c>
      <c r="H160" s="7" t="str">
        <f>"03200248"</f>
        <v>03200248</v>
      </c>
      <c r="I160" s="4" t="s">
        <v>254</v>
      </c>
    </row>
    <row r="161" spans="1:9" x14ac:dyDescent="0.2">
      <c r="A161" s="4" t="s">
        <v>28</v>
      </c>
      <c r="B161" s="2" t="s">
        <v>243</v>
      </c>
      <c r="C161" s="2" t="s">
        <v>255</v>
      </c>
      <c r="D161" s="5">
        <v>2003</v>
      </c>
      <c r="E161" s="2" t="s">
        <v>42</v>
      </c>
      <c r="F161" s="2" t="s">
        <v>43</v>
      </c>
      <c r="G161" s="4" t="s">
        <v>256</v>
      </c>
      <c r="I161" s="4" t="s">
        <v>257</v>
      </c>
    </row>
    <row r="162" spans="1:9" x14ac:dyDescent="0.2">
      <c r="A162" s="4" t="s">
        <v>34</v>
      </c>
      <c r="B162" s="2" t="s">
        <v>243</v>
      </c>
      <c r="C162" s="2" t="s">
        <v>258</v>
      </c>
      <c r="D162" s="5">
        <v>2004</v>
      </c>
      <c r="E162" s="2" t="s">
        <v>30</v>
      </c>
      <c r="F162" s="2" t="s">
        <v>613</v>
      </c>
      <c r="G162" s="4" t="s">
        <v>259</v>
      </c>
      <c r="H162" s="10" t="str">
        <f>"03200257"</f>
        <v>03200257</v>
      </c>
      <c r="I162" s="4" t="s">
        <v>260</v>
      </c>
    </row>
    <row r="163" spans="1:9" x14ac:dyDescent="0.2">
      <c r="A163" s="4" t="s">
        <v>40</v>
      </c>
      <c r="B163" s="2" t="s">
        <v>243</v>
      </c>
      <c r="C163" s="2" t="s">
        <v>261</v>
      </c>
      <c r="D163" s="5">
        <v>2003</v>
      </c>
      <c r="E163" s="2" t="s">
        <v>30</v>
      </c>
      <c r="F163" s="2" t="s">
        <v>31</v>
      </c>
      <c r="G163" s="4" t="s">
        <v>262</v>
      </c>
      <c r="I163" s="4" t="s">
        <v>263</v>
      </c>
    </row>
    <row r="164" spans="1:9" x14ac:dyDescent="0.2">
      <c r="A164" s="4" t="s">
        <v>232</v>
      </c>
      <c r="B164" s="2" t="s">
        <v>243</v>
      </c>
      <c r="C164" s="2" t="s">
        <v>264</v>
      </c>
      <c r="D164" s="5">
        <v>2003</v>
      </c>
      <c r="E164" s="2" t="s">
        <v>30</v>
      </c>
      <c r="F164" s="2" t="s">
        <v>31</v>
      </c>
      <c r="G164" s="4" t="s">
        <v>265</v>
      </c>
      <c r="I164" s="4" t="s">
        <v>266</v>
      </c>
    </row>
    <row r="165" spans="1:9" ht="15" x14ac:dyDescent="0.25">
      <c r="A165" s="4" t="s">
        <v>237</v>
      </c>
      <c r="B165" s="2" t="s">
        <v>243</v>
      </c>
      <c r="C165" s="2" t="s">
        <v>267</v>
      </c>
      <c r="D165" s="5">
        <v>2004</v>
      </c>
      <c r="E165" s="2" t="s">
        <v>24</v>
      </c>
      <c r="F165" s="2" t="s">
        <v>25</v>
      </c>
      <c r="G165" s="4" t="s">
        <v>268</v>
      </c>
      <c r="H165" s="6" t="str">
        <f>"03201278"</f>
        <v>03201278</v>
      </c>
      <c r="I165" s="4" t="s">
        <v>269</v>
      </c>
    </row>
    <row r="166" spans="1:9" x14ac:dyDescent="0.2">
      <c r="A166" s="4" t="s">
        <v>270</v>
      </c>
      <c r="B166" s="2" t="s">
        <v>243</v>
      </c>
      <c r="C166" s="2" t="s">
        <v>271</v>
      </c>
      <c r="D166" s="5">
        <v>2003</v>
      </c>
      <c r="E166" s="2" t="s">
        <v>30</v>
      </c>
      <c r="F166" s="2" t="s">
        <v>31</v>
      </c>
      <c r="G166" s="4" t="s">
        <v>272</v>
      </c>
      <c r="H166" s="8" t="str">
        <f>"03202822"</f>
        <v>03202822</v>
      </c>
      <c r="I166" s="4" t="s">
        <v>273</v>
      </c>
    </row>
    <row r="167" spans="1:9" x14ac:dyDescent="0.2">
      <c r="A167" s="4" t="s">
        <v>274</v>
      </c>
      <c r="B167" s="2" t="s">
        <v>243</v>
      </c>
      <c r="C167" s="2" t="s">
        <v>275</v>
      </c>
      <c r="D167" s="5">
        <v>2004</v>
      </c>
      <c r="E167" s="2" t="s">
        <v>24</v>
      </c>
      <c r="F167" s="2" t="s">
        <v>25</v>
      </c>
      <c r="G167" s="4" t="s">
        <v>276</v>
      </c>
      <c r="I167" s="4" t="s">
        <v>277</v>
      </c>
    </row>
    <row r="168" spans="1:9" x14ac:dyDescent="0.2">
      <c r="A168" s="4" t="s">
        <v>278</v>
      </c>
      <c r="B168" s="2" t="s">
        <v>243</v>
      </c>
      <c r="C168" s="2" t="s">
        <v>279</v>
      </c>
      <c r="D168" s="5">
        <v>2003</v>
      </c>
      <c r="E168" s="2" t="s">
        <v>30</v>
      </c>
      <c r="F168" s="2" t="s">
        <v>31</v>
      </c>
      <c r="G168" s="4" t="s">
        <v>280</v>
      </c>
      <c r="I168" s="4" t="s">
        <v>281</v>
      </c>
    </row>
    <row r="169" spans="1:9" x14ac:dyDescent="0.2">
      <c r="A169" s="4" t="s">
        <v>282</v>
      </c>
      <c r="B169" s="2" t="s">
        <v>243</v>
      </c>
      <c r="C169" s="2" t="s">
        <v>283</v>
      </c>
      <c r="D169" s="5">
        <v>2003</v>
      </c>
      <c r="E169" s="2" t="s">
        <v>30</v>
      </c>
      <c r="F169" s="2" t="s">
        <v>31</v>
      </c>
      <c r="G169" s="4" t="s">
        <v>284</v>
      </c>
      <c r="H169" s="8" t="str">
        <f>"03202823"</f>
        <v>03202823</v>
      </c>
      <c r="I169" s="4" t="s">
        <v>285</v>
      </c>
    </row>
    <row r="170" spans="1:9" x14ac:dyDescent="0.2">
      <c r="A170" s="4" t="s">
        <v>286</v>
      </c>
      <c r="B170" s="2" t="s">
        <v>243</v>
      </c>
      <c r="C170" s="2" t="s">
        <v>287</v>
      </c>
      <c r="D170" s="5">
        <v>2003</v>
      </c>
      <c r="E170" s="2" t="s">
        <v>42</v>
      </c>
      <c r="F170" s="2" t="s">
        <v>43</v>
      </c>
      <c r="G170" s="4" t="s">
        <v>288</v>
      </c>
      <c r="I170" s="4" t="s">
        <v>289</v>
      </c>
    </row>
    <row r="171" spans="1:9" x14ac:dyDescent="0.2">
      <c r="A171" s="4" t="s">
        <v>290</v>
      </c>
      <c r="B171" s="2" t="s">
        <v>243</v>
      </c>
      <c r="C171" s="2" t="s">
        <v>291</v>
      </c>
      <c r="D171" s="5">
        <v>2003</v>
      </c>
      <c r="E171" s="2" t="s">
        <v>42</v>
      </c>
      <c r="F171" s="2" t="s">
        <v>43</v>
      </c>
      <c r="G171" s="4" t="s">
        <v>292</v>
      </c>
      <c r="I171" s="4" t="s">
        <v>293</v>
      </c>
    </row>
    <row r="172" spans="1:9" x14ac:dyDescent="0.2">
      <c r="A172" s="4" t="s">
        <v>294</v>
      </c>
      <c r="B172" s="2" t="s">
        <v>243</v>
      </c>
      <c r="C172" s="2" t="s">
        <v>295</v>
      </c>
      <c r="D172" s="5">
        <v>2003</v>
      </c>
      <c r="E172" s="2" t="s">
        <v>30</v>
      </c>
      <c r="F172" s="2" t="s">
        <v>31</v>
      </c>
      <c r="G172" s="4" t="s">
        <v>296</v>
      </c>
      <c r="I172" s="4" t="s">
        <v>297</v>
      </c>
    </row>
    <row r="173" spans="1:9" x14ac:dyDescent="0.2">
      <c r="A173" s="4" t="s">
        <v>298</v>
      </c>
      <c r="B173" s="2" t="s">
        <v>243</v>
      </c>
      <c r="C173" s="2" t="s">
        <v>299</v>
      </c>
      <c r="D173" s="5">
        <v>2004</v>
      </c>
      <c r="E173" s="2" t="s">
        <v>30</v>
      </c>
      <c r="F173" s="2" t="s">
        <v>31</v>
      </c>
      <c r="G173" s="4" t="s">
        <v>300</v>
      </c>
      <c r="I173" s="4" t="s">
        <v>301</v>
      </c>
    </row>
    <row r="174" spans="1:9" x14ac:dyDescent="0.2">
      <c r="A174" s="4" t="s">
        <v>302</v>
      </c>
      <c r="B174" s="2" t="s">
        <v>243</v>
      </c>
      <c r="C174" s="2" t="s">
        <v>303</v>
      </c>
      <c r="D174" s="5">
        <v>2003</v>
      </c>
      <c r="E174" s="2" t="s">
        <v>42</v>
      </c>
      <c r="F174" s="2" t="s">
        <v>43</v>
      </c>
      <c r="G174" s="4" t="s">
        <v>304</v>
      </c>
      <c r="I174" s="4" t="s">
        <v>305</v>
      </c>
    </row>
    <row r="175" spans="1:9" x14ac:dyDescent="0.2">
      <c r="A175" s="4" t="s">
        <v>306</v>
      </c>
      <c r="B175" s="2" t="s">
        <v>243</v>
      </c>
      <c r="C175" s="2" t="s">
        <v>307</v>
      </c>
      <c r="D175" s="5">
        <v>2003</v>
      </c>
      <c r="E175" s="2" t="s">
        <v>30</v>
      </c>
      <c r="F175" s="2" t="s">
        <v>31</v>
      </c>
      <c r="G175" s="4" t="s">
        <v>308</v>
      </c>
      <c r="I175" s="4" t="s">
        <v>309</v>
      </c>
    </row>
    <row r="176" spans="1:9" ht="15" x14ac:dyDescent="0.25">
      <c r="A176" s="4" t="s">
        <v>310</v>
      </c>
      <c r="B176" s="2" t="s">
        <v>243</v>
      </c>
      <c r="C176" s="2" t="s">
        <v>311</v>
      </c>
      <c r="D176" s="5">
        <v>2004</v>
      </c>
      <c r="E176" s="2" t="s">
        <v>24</v>
      </c>
      <c r="F176" s="2" t="s">
        <v>25</v>
      </c>
      <c r="G176" s="4" t="s">
        <v>312</v>
      </c>
      <c r="H176" s="6" t="str">
        <f>"03202282"</f>
        <v>03202282</v>
      </c>
      <c r="I176" s="4" t="s">
        <v>313</v>
      </c>
    </row>
    <row r="177" spans="1:9" x14ac:dyDescent="0.2">
      <c r="A177" s="4" t="s">
        <v>314</v>
      </c>
      <c r="B177" s="2" t="s">
        <v>243</v>
      </c>
      <c r="C177" s="2" t="s">
        <v>315</v>
      </c>
      <c r="D177" s="5">
        <v>2003</v>
      </c>
      <c r="E177" s="2" t="s">
        <v>30</v>
      </c>
      <c r="F177" s="2" t="s">
        <v>31</v>
      </c>
      <c r="G177" s="4" t="s">
        <v>316</v>
      </c>
      <c r="I177" s="4" t="s">
        <v>317</v>
      </c>
    </row>
    <row r="178" spans="1:9" x14ac:dyDescent="0.2">
      <c r="A178" s="4" t="s">
        <v>318</v>
      </c>
      <c r="B178" s="2" t="s">
        <v>243</v>
      </c>
      <c r="C178" s="2" t="s">
        <v>319</v>
      </c>
      <c r="D178" s="5">
        <v>2004</v>
      </c>
      <c r="E178" s="2" t="s">
        <v>30</v>
      </c>
      <c r="F178" s="2" t="s">
        <v>31</v>
      </c>
      <c r="G178" s="4" t="s">
        <v>320</v>
      </c>
      <c r="I178" s="4" t="s">
        <v>321</v>
      </c>
    </row>
    <row r="179" spans="1:9" ht="15" x14ac:dyDescent="0.25">
      <c r="A179" s="4" t="s">
        <v>322</v>
      </c>
      <c r="B179" s="2" t="s">
        <v>243</v>
      </c>
      <c r="C179" s="2" t="s">
        <v>323</v>
      </c>
      <c r="D179" s="5">
        <v>2004</v>
      </c>
      <c r="E179" s="2" t="s">
        <v>24</v>
      </c>
      <c r="F179" s="2" t="s">
        <v>25</v>
      </c>
      <c r="G179" s="4" t="s">
        <v>324</v>
      </c>
      <c r="H179" s="6" t="str">
        <f>"03202210"</f>
        <v>03202210</v>
      </c>
      <c r="I179" s="4" t="s">
        <v>325</v>
      </c>
    </row>
    <row r="180" spans="1:9" ht="15" x14ac:dyDescent="0.25">
      <c r="A180" s="4" t="s">
        <v>326</v>
      </c>
      <c r="B180" s="2" t="s">
        <v>243</v>
      </c>
      <c r="C180" s="2" t="s">
        <v>327</v>
      </c>
      <c r="D180" s="5">
        <v>2004</v>
      </c>
      <c r="E180" s="2" t="s">
        <v>24</v>
      </c>
      <c r="F180" s="2" t="s">
        <v>25</v>
      </c>
      <c r="G180" s="4" t="s">
        <v>328</v>
      </c>
      <c r="H180" s="6" t="str">
        <f>"03202283"</f>
        <v>03202283</v>
      </c>
      <c r="I180" s="4" t="s">
        <v>329</v>
      </c>
    </row>
    <row r="182" spans="1:9" x14ac:dyDescent="0.2">
      <c r="E182" s="3" t="s">
        <v>330</v>
      </c>
    </row>
    <row r="184" spans="1:9" x14ac:dyDescent="0.2">
      <c r="A184" s="2" t="s">
        <v>7</v>
      </c>
    </row>
    <row r="186" spans="1:9" x14ac:dyDescent="0.2">
      <c r="B186" s="4" t="s">
        <v>8</v>
      </c>
      <c r="C186" s="2" t="s">
        <v>9</v>
      </c>
      <c r="D186" s="2" t="s">
        <v>10</v>
      </c>
      <c r="E186" s="2" t="s">
        <v>11</v>
      </c>
      <c r="F186" s="2" t="s">
        <v>12</v>
      </c>
      <c r="G186" s="4" t="s">
        <v>13</v>
      </c>
      <c r="H186" s="4"/>
      <c r="I186" s="4" t="s">
        <v>14</v>
      </c>
    </row>
    <row r="187" spans="1:9" x14ac:dyDescent="0.2">
      <c r="A187" s="4" t="s">
        <v>15</v>
      </c>
      <c r="B187" s="2" t="s">
        <v>170</v>
      </c>
      <c r="C187" s="2" t="s">
        <v>331</v>
      </c>
      <c r="D187" s="5">
        <v>2001</v>
      </c>
      <c r="E187" s="2" t="s">
        <v>18</v>
      </c>
      <c r="F187" s="2" t="s">
        <v>19</v>
      </c>
      <c r="G187" s="4" t="s">
        <v>332</v>
      </c>
      <c r="I187" s="4" t="s">
        <v>333</v>
      </c>
    </row>
    <row r="188" spans="1:9" x14ac:dyDescent="0.2">
      <c r="A188" s="4" t="s">
        <v>22</v>
      </c>
      <c r="B188" s="2" t="s">
        <v>170</v>
      </c>
      <c r="C188" s="2" t="s">
        <v>171</v>
      </c>
      <c r="D188" s="5">
        <v>2002</v>
      </c>
      <c r="E188" s="2" t="s">
        <v>30</v>
      </c>
      <c r="F188" s="2" t="s">
        <v>31</v>
      </c>
      <c r="G188" s="4" t="s">
        <v>334</v>
      </c>
      <c r="H188" s="8" t="str">
        <f>"03202827"</f>
        <v>03202827</v>
      </c>
      <c r="I188" s="4" t="s">
        <v>335</v>
      </c>
    </row>
    <row r="189" spans="1:9" x14ac:dyDescent="0.2">
      <c r="A189" s="4" t="s">
        <v>26</v>
      </c>
      <c r="B189" s="2" t="s">
        <v>170</v>
      </c>
      <c r="C189" s="2" t="s">
        <v>336</v>
      </c>
      <c r="D189" s="5">
        <v>2001</v>
      </c>
      <c r="E189" s="2" t="s">
        <v>30</v>
      </c>
      <c r="F189" s="2" t="s">
        <v>31</v>
      </c>
      <c r="G189" s="4" t="s">
        <v>334</v>
      </c>
      <c r="H189" s="8" t="str">
        <f>"03202802"</f>
        <v>03202802</v>
      </c>
      <c r="I189" s="4" t="s">
        <v>335</v>
      </c>
    </row>
    <row r="190" spans="1:9" ht="15" x14ac:dyDescent="0.25">
      <c r="A190" s="4" t="s">
        <v>28</v>
      </c>
      <c r="B190" s="2" t="s">
        <v>170</v>
      </c>
      <c r="C190" s="2" t="s">
        <v>180</v>
      </c>
      <c r="D190" s="5">
        <v>2002</v>
      </c>
      <c r="E190" s="2" t="s">
        <v>24</v>
      </c>
      <c r="F190" s="2" t="s">
        <v>25</v>
      </c>
      <c r="G190" s="4" t="s">
        <v>334</v>
      </c>
      <c r="H190" s="6" t="str">
        <f>"03201288"</f>
        <v>03201288</v>
      </c>
      <c r="I190" s="4" t="s">
        <v>335</v>
      </c>
    </row>
    <row r="191" spans="1:9" x14ac:dyDescent="0.2">
      <c r="A191" s="4" t="s">
        <v>34</v>
      </c>
      <c r="B191" s="2" t="s">
        <v>170</v>
      </c>
      <c r="C191" s="2" t="s">
        <v>337</v>
      </c>
      <c r="D191" s="5">
        <v>2002</v>
      </c>
      <c r="E191" s="2" t="s">
        <v>42</v>
      </c>
      <c r="F191" s="2" t="s">
        <v>43</v>
      </c>
      <c r="G191" s="4" t="s">
        <v>338</v>
      </c>
      <c r="I191" s="4" t="s">
        <v>339</v>
      </c>
    </row>
    <row r="192" spans="1:9" x14ac:dyDescent="0.2">
      <c r="A192" s="4" t="s">
        <v>40</v>
      </c>
      <c r="B192" s="2" t="s">
        <v>170</v>
      </c>
      <c r="C192" s="2" t="s">
        <v>174</v>
      </c>
      <c r="D192" s="5">
        <v>2001</v>
      </c>
      <c r="E192" s="2" t="s">
        <v>61</v>
      </c>
      <c r="F192" s="2" t="s">
        <v>62</v>
      </c>
      <c r="G192" s="4" t="s">
        <v>338</v>
      </c>
      <c r="H192" t="s">
        <v>617</v>
      </c>
      <c r="I192" s="4" t="s">
        <v>339</v>
      </c>
    </row>
    <row r="193" spans="1:9" ht="15" x14ac:dyDescent="0.25">
      <c r="A193" s="4" t="s">
        <v>232</v>
      </c>
      <c r="B193" s="2" t="s">
        <v>170</v>
      </c>
      <c r="C193" s="2" t="s">
        <v>340</v>
      </c>
      <c r="D193" s="5">
        <v>2001</v>
      </c>
      <c r="E193" s="2" t="s">
        <v>24</v>
      </c>
      <c r="F193" s="2" t="s">
        <v>25</v>
      </c>
      <c r="G193" s="4" t="s">
        <v>341</v>
      </c>
      <c r="H193" s="6" t="str">
        <f>"03201282"</f>
        <v>03201282</v>
      </c>
      <c r="I193" s="4" t="s">
        <v>342</v>
      </c>
    </row>
    <row r="194" spans="1:9" x14ac:dyDescent="0.2">
      <c r="A194" s="4" t="s">
        <v>237</v>
      </c>
      <c r="B194" s="2" t="s">
        <v>170</v>
      </c>
      <c r="C194" s="2" t="s">
        <v>343</v>
      </c>
      <c r="D194" s="5">
        <v>2002</v>
      </c>
      <c r="E194" s="2" t="s">
        <v>18</v>
      </c>
      <c r="F194" s="2" t="s">
        <v>19</v>
      </c>
      <c r="G194" s="4" t="s">
        <v>341</v>
      </c>
      <c r="I194" s="4" t="s">
        <v>342</v>
      </c>
    </row>
    <row r="195" spans="1:9" x14ac:dyDescent="0.2">
      <c r="A195" s="4" t="s">
        <v>270</v>
      </c>
      <c r="B195" s="2" t="s">
        <v>170</v>
      </c>
      <c r="C195" s="2" t="s">
        <v>344</v>
      </c>
      <c r="D195" s="5">
        <v>2002</v>
      </c>
      <c r="E195" s="2" t="s">
        <v>18</v>
      </c>
      <c r="F195" s="2" t="s">
        <v>19</v>
      </c>
      <c r="G195" s="4" t="s">
        <v>345</v>
      </c>
      <c r="I195" s="4" t="s">
        <v>147</v>
      </c>
    </row>
    <row r="196" spans="1:9" x14ac:dyDescent="0.2">
      <c r="A196" s="4" t="s">
        <v>274</v>
      </c>
      <c r="B196" s="2" t="s">
        <v>170</v>
      </c>
      <c r="C196" s="2" t="s">
        <v>192</v>
      </c>
      <c r="D196" s="5">
        <v>2002</v>
      </c>
      <c r="E196" s="2" t="s">
        <v>18</v>
      </c>
      <c r="F196" s="2" t="s">
        <v>19</v>
      </c>
      <c r="G196" s="4" t="s">
        <v>346</v>
      </c>
      <c r="I196" s="4" t="s">
        <v>347</v>
      </c>
    </row>
    <row r="197" spans="1:9" x14ac:dyDescent="0.2">
      <c r="A197" s="4" t="s">
        <v>278</v>
      </c>
      <c r="B197" s="2" t="s">
        <v>170</v>
      </c>
      <c r="C197" s="2" t="s">
        <v>198</v>
      </c>
      <c r="D197" s="5">
        <v>2002</v>
      </c>
      <c r="E197" s="2" t="s">
        <v>18</v>
      </c>
      <c r="F197" s="2" t="s">
        <v>19</v>
      </c>
      <c r="G197" s="4" t="s">
        <v>346</v>
      </c>
      <c r="I197" s="4" t="s">
        <v>347</v>
      </c>
    </row>
    <row r="199" spans="1:9" x14ac:dyDescent="0.2">
      <c r="E199" s="3" t="s">
        <v>348</v>
      </c>
    </row>
    <row r="201" spans="1:9" x14ac:dyDescent="0.2">
      <c r="A201" s="2" t="s">
        <v>7</v>
      </c>
    </row>
    <row r="203" spans="1:9" x14ac:dyDescent="0.2">
      <c r="B203" s="4" t="s">
        <v>8</v>
      </c>
      <c r="C203" s="2" t="s">
        <v>9</v>
      </c>
      <c r="D203" s="2" t="s">
        <v>10</v>
      </c>
      <c r="E203" s="2" t="s">
        <v>11</v>
      </c>
      <c r="F203" s="2" t="s">
        <v>12</v>
      </c>
      <c r="G203" s="4" t="s">
        <v>13</v>
      </c>
      <c r="H203" s="4"/>
      <c r="I203" s="4" t="s">
        <v>14</v>
      </c>
    </row>
    <row r="204" spans="1:9" x14ac:dyDescent="0.2">
      <c r="A204" s="4" t="s">
        <v>15</v>
      </c>
      <c r="B204" s="2" t="s">
        <v>243</v>
      </c>
      <c r="C204" s="2" t="s">
        <v>279</v>
      </c>
      <c r="D204" s="5">
        <v>2003</v>
      </c>
      <c r="E204" s="2" t="s">
        <v>30</v>
      </c>
      <c r="F204" s="2" t="s">
        <v>31</v>
      </c>
      <c r="G204" s="4" t="s">
        <v>349</v>
      </c>
      <c r="I204" s="4" t="s">
        <v>350</v>
      </c>
    </row>
    <row r="205" spans="1:9" x14ac:dyDescent="0.2">
      <c r="A205" s="4" t="s">
        <v>22</v>
      </c>
      <c r="B205" s="2" t="s">
        <v>243</v>
      </c>
      <c r="C205" s="2" t="s">
        <v>351</v>
      </c>
      <c r="D205" s="5">
        <v>2003</v>
      </c>
      <c r="E205" s="2" t="s">
        <v>30</v>
      </c>
      <c r="F205" s="2" t="s">
        <v>31</v>
      </c>
      <c r="G205" s="4" t="s">
        <v>345</v>
      </c>
      <c r="I205" s="4" t="s">
        <v>352</v>
      </c>
    </row>
    <row r="206" spans="1:9" x14ac:dyDescent="0.2">
      <c r="A206" s="4" t="s">
        <v>26</v>
      </c>
      <c r="B206" s="2" t="s">
        <v>243</v>
      </c>
      <c r="C206" s="2" t="s">
        <v>252</v>
      </c>
      <c r="D206" s="5">
        <v>2003</v>
      </c>
      <c r="E206" s="2" t="s">
        <v>30</v>
      </c>
      <c r="F206" s="2" t="s">
        <v>613</v>
      </c>
      <c r="G206" s="4" t="s">
        <v>353</v>
      </c>
      <c r="H206" s="7" t="str">
        <f>"03200248"</f>
        <v>03200248</v>
      </c>
      <c r="I206" s="4" t="s">
        <v>354</v>
      </c>
    </row>
    <row r="207" spans="1:9" ht="15" x14ac:dyDescent="0.25">
      <c r="A207" s="4" t="s">
        <v>28</v>
      </c>
      <c r="B207" s="2" t="s">
        <v>243</v>
      </c>
      <c r="C207" s="2" t="s">
        <v>267</v>
      </c>
      <c r="D207" s="5">
        <v>2004</v>
      </c>
      <c r="E207" s="2" t="s">
        <v>24</v>
      </c>
      <c r="F207" s="2" t="s">
        <v>25</v>
      </c>
      <c r="G207" s="4" t="s">
        <v>355</v>
      </c>
      <c r="H207" s="6" t="str">
        <f>"03201278"</f>
        <v>03201278</v>
      </c>
      <c r="I207" s="4" t="s">
        <v>356</v>
      </c>
    </row>
    <row r="208" spans="1:9" x14ac:dyDescent="0.2">
      <c r="A208" s="4" t="s">
        <v>34</v>
      </c>
      <c r="B208" s="2" t="s">
        <v>243</v>
      </c>
      <c r="C208" s="2" t="s">
        <v>357</v>
      </c>
      <c r="D208" s="5">
        <v>2004</v>
      </c>
      <c r="E208" s="2" t="s">
        <v>61</v>
      </c>
      <c r="F208" s="2" t="s">
        <v>62</v>
      </c>
      <c r="G208" s="4" t="s">
        <v>358</v>
      </c>
      <c r="H208" t="s">
        <v>621</v>
      </c>
      <c r="I208" s="4" t="s">
        <v>359</v>
      </c>
    </row>
    <row r="209" spans="1:9" x14ac:dyDescent="0.2">
      <c r="B209" s="2" t="s">
        <v>243</v>
      </c>
      <c r="C209" s="2" t="s">
        <v>360</v>
      </c>
      <c r="D209" s="5">
        <v>2004</v>
      </c>
      <c r="E209" s="2" t="s">
        <v>61</v>
      </c>
      <c r="F209" s="2" t="s">
        <v>62</v>
      </c>
      <c r="G209" s="4" t="s">
        <v>361</v>
      </c>
      <c r="H209" t="s">
        <v>622</v>
      </c>
      <c r="I209" s="4" t="s">
        <v>106</v>
      </c>
    </row>
    <row r="211" spans="1:9" x14ac:dyDescent="0.2">
      <c r="E211" s="3" t="s">
        <v>362</v>
      </c>
    </row>
    <row r="213" spans="1:9" x14ac:dyDescent="0.2">
      <c r="A213" s="2" t="s">
        <v>7</v>
      </c>
    </row>
    <row r="215" spans="1:9" x14ac:dyDescent="0.2">
      <c r="B215" s="4" t="s">
        <v>8</v>
      </c>
      <c r="C215" s="2" t="s">
        <v>9</v>
      </c>
      <c r="D215" s="2" t="s">
        <v>10</v>
      </c>
      <c r="E215" s="2" t="s">
        <v>11</v>
      </c>
      <c r="F215" s="2" t="s">
        <v>12</v>
      </c>
      <c r="G215" s="4" t="s">
        <v>13</v>
      </c>
      <c r="H215" s="4"/>
      <c r="I215" s="4" t="s">
        <v>14</v>
      </c>
    </row>
    <row r="216" spans="1:9" x14ac:dyDescent="0.2">
      <c r="A216" s="4" t="s">
        <v>15</v>
      </c>
      <c r="B216" s="2" t="s">
        <v>108</v>
      </c>
      <c r="C216" s="2" t="s">
        <v>112</v>
      </c>
      <c r="D216" s="5">
        <v>2001</v>
      </c>
      <c r="E216" s="2" t="s">
        <v>30</v>
      </c>
      <c r="F216" s="2" t="s">
        <v>31</v>
      </c>
      <c r="G216" s="4" t="s">
        <v>363</v>
      </c>
      <c r="H216" s="8" t="str">
        <f>"03202801"</f>
        <v>03202801</v>
      </c>
      <c r="I216" s="4" t="s">
        <v>364</v>
      </c>
    </row>
    <row r="217" spans="1:9" x14ac:dyDescent="0.2">
      <c r="A217" s="4" t="s">
        <v>22</v>
      </c>
      <c r="B217" s="2" t="s">
        <v>108</v>
      </c>
      <c r="C217" s="2" t="s">
        <v>365</v>
      </c>
      <c r="D217" s="5">
        <v>2001</v>
      </c>
      <c r="E217" s="2" t="s">
        <v>42</v>
      </c>
      <c r="F217" s="2" t="s">
        <v>611</v>
      </c>
      <c r="G217" s="4" t="s">
        <v>366</v>
      </c>
      <c r="H217" s="7" t="str">
        <f>"03201406"</f>
        <v>03201406</v>
      </c>
      <c r="I217" s="4" t="s">
        <v>367</v>
      </c>
    </row>
    <row r="218" spans="1:9" ht="15" x14ac:dyDescent="0.25">
      <c r="A218" s="4" t="s">
        <v>26</v>
      </c>
      <c r="B218" s="2" t="s">
        <v>108</v>
      </c>
      <c r="C218" s="2" t="s">
        <v>118</v>
      </c>
      <c r="D218" s="5">
        <v>2001</v>
      </c>
      <c r="E218" s="2" t="s">
        <v>24</v>
      </c>
      <c r="F218" s="2" t="s">
        <v>25</v>
      </c>
      <c r="G218" s="4" t="s">
        <v>368</v>
      </c>
      <c r="H218" s="6" t="str">
        <f>"03202214"</f>
        <v>03202214</v>
      </c>
      <c r="I218" s="4" t="s">
        <v>369</v>
      </c>
    </row>
    <row r="219" spans="1:9" x14ac:dyDescent="0.2">
      <c r="A219" s="4" t="s">
        <v>28</v>
      </c>
      <c r="B219" s="2" t="s">
        <v>108</v>
      </c>
      <c r="C219" s="2" t="s">
        <v>115</v>
      </c>
      <c r="D219" s="5">
        <v>2001</v>
      </c>
      <c r="E219" s="2" t="s">
        <v>42</v>
      </c>
      <c r="F219" s="2" t="s">
        <v>43</v>
      </c>
      <c r="G219" s="4" t="s">
        <v>370</v>
      </c>
      <c r="I219" s="4" t="s">
        <v>371</v>
      </c>
    </row>
    <row r="220" spans="1:9" x14ac:dyDescent="0.2">
      <c r="A220" s="4" t="s">
        <v>34</v>
      </c>
      <c r="B220" s="2" t="s">
        <v>108</v>
      </c>
      <c r="C220" s="2" t="s">
        <v>130</v>
      </c>
      <c r="D220" s="5">
        <v>2001</v>
      </c>
      <c r="E220" s="2" t="s">
        <v>30</v>
      </c>
      <c r="F220" s="2" t="s">
        <v>31</v>
      </c>
      <c r="G220" s="4" t="s">
        <v>372</v>
      </c>
      <c r="H220" s="8" t="str">
        <f>"03202799"</f>
        <v>03202799</v>
      </c>
      <c r="I220" s="4" t="s">
        <v>373</v>
      </c>
    </row>
    <row r="221" spans="1:9" x14ac:dyDescent="0.2">
      <c r="A221" s="4" t="s">
        <v>40</v>
      </c>
      <c r="B221" s="2" t="s">
        <v>108</v>
      </c>
      <c r="C221" s="2" t="s">
        <v>374</v>
      </c>
      <c r="D221" s="5">
        <v>2001</v>
      </c>
      <c r="E221" s="2" t="s">
        <v>30</v>
      </c>
      <c r="F221" s="2" t="s">
        <v>31</v>
      </c>
      <c r="G221" s="4" t="s">
        <v>375</v>
      </c>
      <c r="H221" s="8" t="str">
        <f>"03202798"</f>
        <v>03202798</v>
      </c>
      <c r="I221" s="4" t="s">
        <v>376</v>
      </c>
    </row>
    <row r="222" spans="1:9" x14ac:dyDescent="0.2">
      <c r="A222" s="4" t="s">
        <v>232</v>
      </c>
      <c r="B222" s="2" t="s">
        <v>108</v>
      </c>
      <c r="C222" s="2" t="s">
        <v>154</v>
      </c>
      <c r="D222" s="5">
        <v>2002</v>
      </c>
      <c r="E222" s="2" t="s">
        <v>18</v>
      </c>
      <c r="F222" s="2" t="s">
        <v>19</v>
      </c>
      <c r="G222" s="4" t="s">
        <v>377</v>
      </c>
      <c r="I222" s="4" t="s">
        <v>378</v>
      </c>
    </row>
    <row r="223" spans="1:9" x14ac:dyDescent="0.2">
      <c r="A223" s="4" t="s">
        <v>237</v>
      </c>
      <c r="B223" s="2" t="s">
        <v>108</v>
      </c>
      <c r="C223" s="2" t="s">
        <v>133</v>
      </c>
      <c r="D223" s="5">
        <v>2002</v>
      </c>
      <c r="E223" s="2" t="s">
        <v>30</v>
      </c>
      <c r="F223" s="2" t="s">
        <v>612</v>
      </c>
      <c r="G223" s="4" t="s">
        <v>379</v>
      </c>
      <c r="H223" s="7" t="str">
        <f>"03200288"</f>
        <v>03200288</v>
      </c>
      <c r="I223" s="4" t="s">
        <v>380</v>
      </c>
    </row>
    <row r="224" spans="1:9" x14ac:dyDescent="0.2">
      <c r="A224" s="4" t="s">
        <v>270</v>
      </c>
      <c r="B224" s="2" t="s">
        <v>108</v>
      </c>
      <c r="C224" s="2" t="s">
        <v>148</v>
      </c>
      <c r="D224" s="5">
        <v>2001</v>
      </c>
      <c r="E224" s="2" t="s">
        <v>18</v>
      </c>
      <c r="F224" s="2" t="s">
        <v>19</v>
      </c>
      <c r="G224" s="4" t="s">
        <v>381</v>
      </c>
      <c r="I224" s="4" t="s">
        <v>382</v>
      </c>
    </row>
    <row r="225" spans="1:9" x14ac:dyDescent="0.2">
      <c r="A225" s="4" t="s">
        <v>274</v>
      </c>
      <c r="B225" s="2" t="s">
        <v>108</v>
      </c>
      <c r="C225" s="2" t="s">
        <v>383</v>
      </c>
      <c r="D225" s="5">
        <v>2001</v>
      </c>
      <c r="E225" s="2" t="s">
        <v>42</v>
      </c>
      <c r="F225" s="2" t="s">
        <v>611</v>
      </c>
      <c r="G225" s="4" t="s">
        <v>384</v>
      </c>
      <c r="H225" s="7" t="str">
        <f>"03201405"</f>
        <v>03201405</v>
      </c>
      <c r="I225" s="4" t="s">
        <v>385</v>
      </c>
    </row>
    <row r="226" spans="1:9" x14ac:dyDescent="0.2">
      <c r="A226" s="4" t="s">
        <v>278</v>
      </c>
      <c r="B226" s="2" t="s">
        <v>108</v>
      </c>
      <c r="C226" s="2" t="s">
        <v>127</v>
      </c>
      <c r="D226" s="5">
        <v>2001</v>
      </c>
      <c r="E226" s="2" t="s">
        <v>42</v>
      </c>
      <c r="F226" s="2" t="s">
        <v>43</v>
      </c>
      <c r="G226" s="4" t="s">
        <v>386</v>
      </c>
      <c r="I226" s="4" t="s">
        <v>387</v>
      </c>
    </row>
    <row r="227" spans="1:9" x14ac:dyDescent="0.2">
      <c r="A227" s="4" t="s">
        <v>282</v>
      </c>
      <c r="B227" s="2" t="s">
        <v>108</v>
      </c>
      <c r="C227" s="2" t="s">
        <v>124</v>
      </c>
      <c r="D227" s="5">
        <v>2001</v>
      </c>
      <c r="E227" s="2" t="s">
        <v>61</v>
      </c>
      <c r="F227" s="2" t="s">
        <v>62</v>
      </c>
      <c r="G227" s="4" t="s">
        <v>388</v>
      </c>
      <c r="H227" t="s">
        <v>616</v>
      </c>
      <c r="I227" s="4" t="s">
        <v>389</v>
      </c>
    </row>
    <row r="228" spans="1:9" x14ac:dyDescent="0.2">
      <c r="A228" s="4" t="s">
        <v>286</v>
      </c>
      <c r="B228" s="2" t="s">
        <v>108</v>
      </c>
      <c r="C228" s="2" t="s">
        <v>157</v>
      </c>
      <c r="D228" s="5">
        <v>2001</v>
      </c>
      <c r="E228" s="2" t="s">
        <v>42</v>
      </c>
      <c r="F228" s="2" t="s">
        <v>43</v>
      </c>
      <c r="G228" s="4" t="s">
        <v>390</v>
      </c>
      <c r="I228" s="4" t="s">
        <v>391</v>
      </c>
    </row>
    <row r="229" spans="1:9" x14ac:dyDescent="0.2">
      <c r="A229" s="4" t="s">
        <v>290</v>
      </c>
      <c r="B229" s="2" t="s">
        <v>108</v>
      </c>
      <c r="C229" s="2" t="s">
        <v>121</v>
      </c>
      <c r="D229" s="5">
        <v>2002</v>
      </c>
      <c r="E229" s="2" t="s">
        <v>42</v>
      </c>
      <c r="F229" s="2" t="s">
        <v>43</v>
      </c>
      <c r="G229" s="4" t="s">
        <v>392</v>
      </c>
      <c r="I229" s="4" t="s">
        <v>393</v>
      </c>
    </row>
    <row r="230" spans="1:9" x14ac:dyDescent="0.2">
      <c r="A230" s="4" t="s">
        <v>294</v>
      </c>
      <c r="B230" s="2" t="s">
        <v>108</v>
      </c>
      <c r="C230" s="2" t="s">
        <v>151</v>
      </c>
      <c r="D230" s="5">
        <v>2002</v>
      </c>
      <c r="E230" s="2" t="s">
        <v>42</v>
      </c>
      <c r="F230" s="2" t="s">
        <v>611</v>
      </c>
      <c r="G230" s="4" t="s">
        <v>394</v>
      </c>
      <c r="H230" s="7" t="str">
        <f>"03201391"</f>
        <v>03201391</v>
      </c>
      <c r="I230" s="4" t="s">
        <v>395</v>
      </c>
    </row>
    <row r="231" spans="1:9" x14ac:dyDescent="0.2">
      <c r="A231" s="4" t="s">
        <v>298</v>
      </c>
      <c r="B231" s="2" t="s">
        <v>108</v>
      </c>
      <c r="C231" s="2" t="s">
        <v>396</v>
      </c>
      <c r="D231" s="5">
        <v>2002</v>
      </c>
      <c r="E231" s="2" t="s">
        <v>42</v>
      </c>
      <c r="F231" s="2" t="s">
        <v>43</v>
      </c>
      <c r="G231" s="4" t="s">
        <v>397</v>
      </c>
      <c r="I231" s="4" t="s">
        <v>398</v>
      </c>
    </row>
    <row r="232" spans="1:9" x14ac:dyDescent="0.2">
      <c r="A232" s="4" t="s">
        <v>302</v>
      </c>
      <c r="B232" s="2" t="s">
        <v>108</v>
      </c>
      <c r="C232" s="2" t="s">
        <v>399</v>
      </c>
      <c r="D232" s="5">
        <v>2002</v>
      </c>
      <c r="E232" s="2" t="s">
        <v>18</v>
      </c>
      <c r="F232" s="2" t="s">
        <v>19</v>
      </c>
      <c r="G232" s="4" t="s">
        <v>400</v>
      </c>
      <c r="I232" s="4" t="s">
        <v>78</v>
      </c>
    </row>
    <row r="233" spans="1:9" x14ac:dyDescent="0.2">
      <c r="A233" s="4" t="s">
        <v>306</v>
      </c>
      <c r="B233" s="2" t="s">
        <v>108</v>
      </c>
      <c r="C233" s="2" t="s">
        <v>145</v>
      </c>
      <c r="D233" s="5">
        <v>2002</v>
      </c>
      <c r="E233" s="2" t="s">
        <v>24</v>
      </c>
      <c r="F233" s="2" t="s">
        <v>609</v>
      </c>
      <c r="G233" s="4" t="s">
        <v>401</v>
      </c>
      <c r="H233" s="7" t="str">
        <f>"03201817"</f>
        <v>03201817</v>
      </c>
      <c r="I233" s="4" t="s">
        <v>402</v>
      </c>
    </row>
    <row r="234" spans="1:9" x14ac:dyDescent="0.2">
      <c r="A234" s="4" t="s">
        <v>310</v>
      </c>
      <c r="B234" s="2" t="s">
        <v>108</v>
      </c>
      <c r="C234" s="2" t="s">
        <v>142</v>
      </c>
      <c r="D234" s="5">
        <v>2002</v>
      </c>
      <c r="E234" s="2" t="s">
        <v>42</v>
      </c>
      <c r="F234" s="2" t="s">
        <v>43</v>
      </c>
      <c r="G234" s="4" t="s">
        <v>401</v>
      </c>
      <c r="I234" s="4" t="s">
        <v>402</v>
      </c>
    </row>
    <row r="235" spans="1:9" x14ac:dyDescent="0.2">
      <c r="A235" s="4" t="s">
        <v>314</v>
      </c>
      <c r="B235" s="2" t="s">
        <v>108</v>
      </c>
      <c r="C235" s="2" t="s">
        <v>139</v>
      </c>
      <c r="D235" s="5">
        <v>2001</v>
      </c>
      <c r="E235" s="2" t="s">
        <v>24</v>
      </c>
      <c r="F235" s="2" t="s">
        <v>25</v>
      </c>
      <c r="G235" s="4" t="s">
        <v>401</v>
      </c>
      <c r="I235" s="4" t="s">
        <v>402</v>
      </c>
    </row>
    <row r="236" spans="1:9" x14ac:dyDescent="0.2">
      <c r="A236" s="4" t="s">
        <v>318</v>
      </c>
      <c r="B236" s="2" t="s">
        <v>108</v>
      </c>
      <c r="C236" s="2" t="s">
        <v>136</v>
      </c>
      <c r="D236" s="5">
        <v>2002</v>
      </c>
      <c r="E236" s="2" t="s">
        <v>30</v>
      </c>
      <c r="F236" s="2" t="s">
        <v>31</v>
      </c>
      <c r="G236" s="4" t="s">
        <v>403</v>
      </c>
      <c r="I236" s="4" t="s">
        <v>404</v>
      </c>
    </row>
    <row r="237" spans="1:9" x14ac:dyDescent="0.2">
      <c r="A237" s="4" t="s">
        <v>322</v>
      </c>
      <c r="B237" s="2" t="s">
        <v>108</v>
      </c>
      <c r="C237" s="2" t="s">
        <v>405</v>
      </c>
      <c r="D237" s="5">
        <v>2001</v>
      </c>
      <c r="E237" s="2" t="s">
        <v>18</v>
      </c>
      <c r="F237" s="2" t="s">
        <v>19</v>
      </c>
      <c r="G237" s="4" t="s">
        <v>406</v>
      </c>
      <c r="I237" s="4" t="s">
        <v>407</v>
      </c>
    </row>
    <row r="238" spans="1:9" x14ac:dyDescent="0.2">
      <c r="A238" s="4" t="s">
        <v>326</v>
      </c>
      <c r="B238" s="2" t="s">
        <v>108</v>
      </c>
      <c r="C238" s="2" t="s">
        <v>163</v>
      </c>
      <c r="D238" s="5">
        <v>2002</v>
      </c>
      <c r="E238" s="2" t="s">
        <v>42</v>
      </c>
      <c r="F238" s="2" t="s">
        <v>43</v>
      </c>
      <c r="G238" s="4" t="s">
        <v>408</v>
      </c>
      <c r="I238" s="4" t="s">
        <v>409</v>
      </c>
    </row>
    <row r="239" spans="1:9" x14ac:dyDescent="0.2">
      <c r="A239" s="4" t="s">
        <v>410</v>
      </c>
      <c r="B239" s="2" t="s">
        <v>108</v>
      </c>
      <c r="C239" s="2" t="s">
        <v>160</v>
      </c>
      <c r="D239" s="5">
        <v>2002</v>
      </c>
      <c r="E239" s="2" t="s">
        <v>24</v>
      </c>
      <c r="F239" s="2" t="s">
        <v>25</v>
      </c>
      <c r="G239" s="4" t="s">
        <v>408</v>
      </c>
      <c r="I239" s="4" t="s">
        <v>409</v>
      </c>
    </row>
    <row r="240" spans="1:9" x14ac:dyDescent="0.2">
      <c r="A240" s="4" t="s">
        <v>411</v>
      </c>
      <c r="B240" s="2" t="s">
        <v>108</v>
      </c>
      <c r="C240" s="2" t="s">
        <v>166</v>
      </c>
      <c r="D240" s="5">
        <v>2002</v>
      </c>
      <c r="E240" s="2" t="s">
        <v>42</v>
      </c>
      <c r="F240" s="2" t="s">
        <v>611</v>
      </c>
      <c r="G240" s="4" t="s">
        <v>412</v>
      </c>
      <c r="H240" s="7" t="str">
        <f>"03201239"</f>
        <v>03201239</v>
      </c>
      <c r="I240" s="4" t="s">
        <v>413</v>
      </c>
    </row>
    <row r="241" spans="1:9" x14ac:dyDescent="0.2">
      <c r="A241" s="4" t="s">
        <v>414</v>
      </c>
      <c r="B241" s="2" t="s">
        <v>108</v>
      </c>
      <c r="C241" s="2" t="s">
        <v>415</v>
      </c>
      <c r="D241" s="5">
        <v>2002</v>
      </c>
      <c r="E241" s="2" t="s">
        <v>61</v>
      </c>
      <c r="F241" s="2" t="s">
        <v>623</v>
      </c>
      <c r="G241" s="4" t="s">
        <v>412</v>
      </c>
      <c r="H241" s="7" t="str">
        <f>"03202183"</f>
        <v>03202183</v>
      </c>
      <c r="I241" s="4" t="s">
        <v>413</v>
      </c>
    </row>
    <row r="243" spans="1:9" x14ac:dyDescent="0.2">
      <c r="E243" s="3" t="s">
        <v>416</v>
      </c>
    </row>
    <row r="245" spans="1:9" x14ac:dyDescent="0.2">
      <c r="A245" s="2" t="s">
        <v>7</v>
      </c>
    </row>
    <row r="247" spans="1:9" x14ac:dyDescent="0.2">
      <c r="B247" s="4" t="s">
        <v>8</v>
      </c>
      <c r="C247" s="2" t="s">
        <v>9</v>
      </c>
      <c r="D247" s="2" t="s">
        <v>10</v>
      </c>
      <c r="E247" s="2" t="s">
        <v>11</v>
      </c>
      <c r="F247" s="2" t="s">
        <v>12</v>
      </c>
      <c r="G247" s="4" t="s">
        <v>13</v>
      </c>
      <c r="H247" s="4"/>
      <c r="I247" s="4" t="s">
        <v>14</v>
      </c>
    </row>
    <row r="248" spans="1:9" x14ac:dyDescent="0.2">
      <c r="A248" s="4" t="s">
        <v>15</v>
      </c>
      <c r="B248" s="2" t="s">
        <v>243</v>
      </c>
      <c r="C248" s="2" t="s">
        <v>264</v>
      </c>
      <c r="D248" s="5">
        <v>2003</v>
      </c>
      <c r="E248" s="2" t="s">
        <v>30</v>
      </c>
      <c r="F248" s="2" t="s">
        <v>31</v>
      </c>
      <c r="G248" s="4" t="s">
        <v>417</v>
      </c>
      <c r="I248" s="4" t="s">
        <v>418</v>
      </c>
    </row>
    <row r="249" spans="1:9" x14ac:dyDescent="0.2">
      <c r="A249" s="4" t="s">
        <v>22</v>
      </c>
      <c r="B249" s="2" t="s">
        <v>243</v>
      </c>
      <c r="C249" s="2" t="s">
        <v>261</v>
      </c>
      <c r="D249" s="5">
        <v>2003</v>
      </c>
      <c r="E249" s="2" t="s">
        <v>30</v>
      </c>
      <c r="F249" s="2" t="s">
        <v>31</v>
      </c>
      <c r="G249" s="4" t="s">
        <v>419</v>
      </c>
      <c r="I249" s="4" t="s">
        <v>420</v>
      </c>
    </row>
    <row r="250" spans="1:9" x14ac:dyDescent="0.2">
      <c r="A250" s="4" t="s">
        <v>26</v>
      </c>
      <c r="B250" s="2" t="s">
        <v>243</v>
      </c>
      <c r="C250" s="2" t="s">
        <v>247</v>
      </c>
      <c r="D250" s="5">
        <v>2003</v>
      </c>
      <c r="E250" s="2" t="s">
        <v>248</v>
      </c>
      <c r="F250" s="2" t="s">
        <v>249</v>
      </c>
      <c r="G250" s="4" t="s">
        <v>421</v>
      </c>
      <c r="H250" s="7" t="str">
        <f>"03201421"</f>
        <v>03201421</v>
      </c>
      <c r="I250" s="4" t="s">
        <v>422</v>
      </c>
    </row>
    <row r="251" spans="1:9" x14ac:dyDescent="0.2">
      <c r="A251" s="4" t="s">
        <v>28</v>
      </c>
      <c r="B251" s="2" t="s">
        <v>243</v>
      </c>
      <c r="C251" s="2" t="s">
        <v>258</v>
      </c>
      <c r="D251" s="5">
        <v>2004</v>
      </c>
      <c r="E251" s="2" t="s">
        <v>30</v>
      </c>
      <c r="F251" s="2" t="s">
        <v>612</v>
      </c>
      <c r="G251" s="4" t="s">
        <v>423</v>
      </c>
      <c r="H251" s="10" t="str">
        <f>"03200257"</f>
        <v>03200257</v>
      </c>
      <c r="I251" s="4" t="s">
        <v>424</v>
      </c>
    </row>
    <row r="252" spans="1:9" x14ac:dyDescent="0.2">
      <c r="A252" s="4" t="s">
        <v>34</v>
      </c>
      <c r="B252" s="2" t="s">
        <v>243</v>
      </c>
      <c r="C252" s="2" t="s">
        <v>291</v>
      </c>
      <c r="D252" s="5">
        <v>2003</v>
      </c>
      <c r="E252" s="2" t="s">
        <v>42</v>
      </c>
      <c r="F252" s="2" t="s">
        <v>43</v>
      </c>
      <c r="G252" s="4" t="s">
        <v>425</v>
      </c>
      <c r="I252" s="4" t="s">
        <v>426</v>
      </c>
    </row>
    <row r="253" spans="1:9" x14ac:dyDescent="0.2">
      <c r="A253" s="4" t="s">
        <v>40</v>
      </c>
      <c r="B253" s="2" t="s">
        <v>243</v>
      </c>
      <c r="C253" s="2" t="s">
        <v>255</v>
      </c>
      <c r="D253" s="5">
        <v>2003</v>
      </c>
      <c r="E253" s="2" t="s">
        <v>42</v>
      </c>
      <c r="F253" s="2" t="s">
        <v>43</v>
      </c>
      <c r="G253" s="4" t="s">
        <v>427</v>
      </c>
      <c r="I253" s="4" t="s">
        <v>428</v>
      </c>
    </row>
    <row r="254" spans="1:9" x14ac:dyDescent="0.2">
      <c r="A254" s="4" t="s">
        <v>232</v>
      </c>
      <c r="B254" s="2" t="s">
        <v>243</v>
      </c>
      <c r="C254" s="2" t="s">
        <v>315</v>
      </c>
      <c r="D254" s="5">
        <v>2003</v>
      </c>
      <c r="E254" s="2" t="s">
        <v>30</v>
      </c>
      <c r="F254" s="2" t="s">
        <v>31</v>
      </c>
      <c r="G254" s="4" t="s">
        <v>427</v>
      </c>
      <c r="I254" s="4" t="s">
        <v>428</v>
      </c>
    </row>
    <row r="255" spans="1:9" x14ac:dyDescent="0.2">
      <c r="A255" s="4" t="s">
        <v>237</v>
      </c>
      <c r="B255" s="2" t="s">
        <v>243</v>
      </c>
      <c r="C255" s="2" t="s">
        <v>295</v>
      </c>
      <c r="D255" s="5">
        <v>2003</v>
      </c>
      <c r="E255" s="2" t="s">
        <v>30</v>
      </c>
      <c r="F255" s="2" t="s">
        <v>31</v>
      </c>
      <c r="G255" s="4" t="s">
        <v>394</v>
      </c>
      <c r="I255" s="4" t="s">
        <v>429</v>
      </c>
    </row>
    <row r="256" spans="1:9" x14ac:dyDescent="0.2">
      <c r="A256" s="4" t="s">
        <v>270</v>
      </c>
      <c r="B256" s="2" t="s">
        <v>243</v>
      </c>
      <c r="C256" s="2" t="s">
        <v>244</v>
      </c>
      <c r="D256" s="5">
        <v>2003</v>
      </c>
      <c r="E256" s="2" t="s">
        <v>30</v>
      </c>
      <c r="F256" s="2" t="s">
        <v>612</v>
      </c>
      <c r="G256" s="4" t="s">
        <v>430</v>
      </c>
      <c r="H256" s="7" t="str">
        <f>"03200292"</f>
        <v>03200292</v>
      </c>
      <c r="I256" s="4" t="s">
        <v>431</v>
      </c>
    </row>
    <row r="257" spans="1:9" x14ac:dyDescent="0.2">
      <c r="A257" s="4" t="s">
        <v>274</v>
      </c>
      <c r="B257" s="2" t="s">
        <v>243</v>
      </c>
      <c r="C257" s="2" t="s">
        <v>275</v>
      </c>
      <c r="D257" s="5">
        <v>2004</v>
      </c>
      <c r="E257" s="2" t="s">
        <v>24</v>
      </c>
      <c r="F257" s="2" t="s">
        <v>25</v>
      </c>
      <c r="G257" s="4" t="s">
        <v>400</v>
      </c>
      <c r="I257" s="4" t="s">
        <v>432</v>
      </c>
    </row>
    <row r="258" spans="1:9" x14ac:dyDescent="0.2">
      <c r="A258" s="4" t="s">
        <v>278</v>
      </c>
      <c r="B258" s="2" t="s">
        <v>243</v>
      </c>
      <c r="C258" s="2" t="s">
        <v>307</v>
      </c>
      <c r="D258" s="5">
        <v>2003</v>
      </c>
      <c r="E258" s="2" t="s">
        <v>30</v>
      </c>
      <c r="F258" s="2" t="s">
        <v>31</v>
      </c>
      <c r="G258" s="4" t="s">
        <v>433</v>
      </c>
      <c r="I258" s="4" t="s">
        <v>434</v>
      </c>
    </row>
    <row r="259" spans="1:9" x14ac:dyDescent="0.2">
      <c r="A259" s="4" t="s">
        <v>282</v>
      </c>
      <c r="B259" s="2" t="s">
        <v>243</v>
      </c>
      <c r="C259" s="2" t="s">
        <v>435</v>
      </c>
      <c r="D259" s="5">
        <v>2004</v>
      </c>
      <c r="E259" s="2" t="s">
        <v>42</v>
      </c>
      <c r="F259" s="2" t="s">
        <v>611</v>
      </c>
      <c r="G259" s="4" t="s">
        <v>436</v>
      </c>
      <c r="H259" s="7" t="str">
        <f>"03201387"</f>
        <v>03201387</v>
      </c>
      <c r="I259" s="4" t="s">
        <v>437</v>
      </c>
    </row>
    <row r="260" spans="1:9" ht="15" x14ac:dyDescent="0.25">
      <c r="A260" s="4" t="s">
        <v>286</v>
      </c>
      <c r="B260" s="2" t="s">
        <v>243</v>
      </c>
      <c r="C260" s="2" t="s">
        <v>311</v>
      </c>
      <c r="D260" s="5">
        <v>2004</v>
      </c>
      <c r="E260" s="2" t="s">
        <v>24</v>
      </c>
      <c r="F260" s="2" t="s">
        <v>25</v>
      </c>
      <c r="G260" s="4" t="s">
        <v>438</v>
      </c>
      <c r="H260" s="6" t="str">
        <f>"03202281"</f>
        <v>03202281</v>
      </c>
      <c r="I260" s="4" t="s">
        <v>439</v>
      </c>
    </row>
    <row r="261" spans="1:9" x14ac:dyDescent="0.2">
      <c r="A261" s="4" t="s">
        <v>290</v>
      </c>
      <c r="B261" s="2" t="s">
        <v>243</v>
      </c>
      <c r="C261" s="2" t="s">
        <v>287</v>
      </c>
      <c r="D261" s="5">
        <v>2003</v>
      </c>
      <c r="E261" s="2" t="s">
        <v>42</v>
      </c>
      <c r="F261" s="2" t="s">
        <v>43</v>
      </c>
      <c r="G261" s="4" t="s">
        <v>440</v>
      </c>
      <c r="I261" s="4" t="s">
        <v>441</v>
      </c>
    </row>
    <row r="262" spans="1:9" x14ac:dyDescent="0.2">
      <c r="A262" s="4" t="s">
        <v>294</v>
      </c>
      <c r="B262" s="2" t="s">
        <v>243</v>
      </c>
      <c r="C262" s="2" t="s">
        <v>283</v>
      </c>
      <c r="D262" s="5">
        <v>2003</v>
      </c>
      <c r="E262" s="2" t="s">
        <v>30</v>
      </c>
      <c r="F262" s="2" t="s">
        <v>31</v>
      </c>
      <c r="G262" s="4" t="s">
        <v>442</v>
      </c>
      <c r="H262" s="8" t="str">
        <f>"03202823"</f>
        <v>03202823</v>
      </c>
      <c r="I262" s="4" t="s">
        <v>443</v>
      </c>
    </row>
    <row r="263" spans="1:9" x14ac:dyDescent="0.2">
      <c r="A263" s="4" t="s">
        <v>298</v>
      </c>
      <c r="B263" s="2" t="s">
        <v>243</v>
      </c>
      <c r="C263" s="2" t="s">
        <v>303</v>
      </c>
      <c r="D263" s="5">
        <v>2003</v>
      </c>
      <c r="E263" s="2" t="s">
        <v>42</v>
      </c>
      <c r="F263" s="2" t="s">
        <v>43</v>
      </c>
      <c r="G263" s="4" t="s">
        <v>444</v>
      </c>
      <c r="I263" s="4" t="s">
        <v>445</v>
      </c>
    </row>
    <row r="264" spans="1:9" x14ac:dyDescent="0.2">
      <c r="A264" s="4" t="s">
        <v>302</v>
      </c>
      <c r="B264" s="2" t="s">
        <v>243</v>
      </c>
      <c r="C264" s="2" t="s">
        <v>319</v>
      </c>
      <c r="D264" s="5">
        <v>2004</v>
      </c>
      <c r="E264" s="2" t="s">
        <v>30</v>
      </c>
      <c r="F264" s="2" t="s">
        <v>31</v>
      </c>
      <c r="G264" s="4" t="s">
        <v>444</v>
      </c>
      <c r="I264" s="4" t="s">
        <v>445</v>
      </c>
    </row>
    <row r="265" spans="1:9" x14ac:dyDescent="0.2">
      <c r="A265" s="4" t="s">
        <v>306</v>
      </c>
      <c r="B265" s="2" t="s">
        <v>243</v>
      </c>
      <c r="C265" s="2" t="s">
        <v>271</v>
      </c>
      <c r="D265" s="5">
        <v>2003</v>
      </c>
      <c r="E265" s="2" t="s">
        <v>30</v>
      </c>
      <c r="F265" s="2" t="s">
        <v>31</v>
      </c>
      <c r="G265" s="4" t="s">
        <v>446</v>
      </c>
      <c r="H265" s="8" t="str">
        <f>"03202822"</f>
        <v>03202822</v>
      </c>
      <c r="I265" s="4" t="s">
        <v>447</v>
      </c>
    </row>
    <row r="266" spans="1:9" x14ac:dyDescent="0.2">
      <c r="A266" s="4" t="s">
        <v>310</v>
      </c>
      <c r="B266" s="2" t="s">
        <v>243</v>
      </c>
      <c r="C266" s="2" t="s">
        <v>323</v>
      </c>
      <c r="D266" s="5">
        <v>2004</v>
      </c>
      <c r="E266" s="2" t="s">
        <v>24</v>
      </c>
      <c r="F266" s="2" t="s">
        <v>25</v>
      </c>
      <c r="G266" s="4" t="s">
        <v>448</v>
      </c>
      <c r="I266" s="4" t="s">
        <v>449</v>
      </c>
    </row>
    <row r="267" spans="1:9" x14ac:dyDescent="0.2">
      <c r="A267" s="4" t="s">
        <v>314</v>
      </c>
      <c r="B267" s="2" t="s">
        <v>243</v>
      </c>
      <c r="C267" s="2" t="s">
        <v>299</v>
      </c>
      <c r="D267" s="5">
        <v>2004</v>
      </c>
      <c r="E267" s="2" t="s">
        <v>30</v>
      </c>
      <c r="F267" s="2" t="s">
        <v>31</v>
      </c>
      <c r="G267" s="4" t="s">
        <v>450</v>
      </c>
      <c r="I267" s="4" t="s">
        <v>451</v>
      </c>
    </row>
    <row r="268" spans="1:9" x14ac:dyDescent="0.2">
      <c r="A268" s="4" t="s">
        <v>318</v>
      </c>
      <c r="B268" s="2" t="s">
        <v>243</v>
      </c>
      <c r="C268" s="2" t="s">
        <v>452</v>
      </c>
      <c r="D268" s="5">
        <v>2003</v>
      </c>
      <c r="E268" s="2" t="s">
        <v>18</v>
      </c>
      <c r="F268" s="2" t="s">
        <v>19</v>
      </c>
      <c r="G268" s="4" t="s">
        <v>453</v>
      </c>
      <c r="I268" s="4" t="s">
        <v>454</v>
      </c>
    </row>
    <row r="269" spans="1:9" x14ac:dyDescent="0.2">
      <c r="A269" s="4" t="s">
        <v>322</v>
      </c>
      <c r="B269" s="2" t="s">
        <v>243</v>
      </c>
      <c r="C269" s="2" t="s">
        <v>455</v>
      </c>
      <c r="D269" s="5">
        <v>2004</v>
      </c>
      <c r="E269" s="2" t="s">
        <v>18</v>
      </c>
      <c r="F269" s="2" t="s">
        <v>19</v>
      </c>
      <c r="G269" s="4" t="s">
        <v>456</v>
      </c>
      <c r="I269" s="4" t="s">
        <v>457</v>
      </c>
    </row>
    <row r="270" spans="1:9" ht="15" x14ac:dyDescent="0.25">
      <c r="A270" s="4" t="s">
        <v>326</v>
      </c>
      <c r="B270" s="2" t="s">
        <v>243</v>
      </c>
      <c r="C270" s="2" t="s">
        <v>327</v>
      </c>
      <c r="D270" s="5">
        <v>2004</v>
      </c>
      <c r="E270" s="2" t="s">
        <v>24</v>
      </c>
      <c r="F270" s="2" t="s">
        <v>25</v>
      </c>
      <c r="G270" s="4" t="s">
        <v>458</v>
      </c>
      <c r="H270" s="6" t="str">
        <f>"03202283"</f>
        <v>03202283</v>
      </c>
      <c r="I270" s="4" t="s">
        <v>459</v>
      </c>
    </row>
    <row r="272" spans="1:9" x14ac:dyDescent="0.2">
      <c r="E272" s="3" t="s">
        <v>460</v>
      </c>
    </row>
    <row r="274" spans="1:9" x14ac:dyDescent="0.2">
      <c r="A274" s="2" t="s">
        <v>7</v>
      </c>
    </row>
    <row r="276" spans="1:9" x14ac:dyDescent="0.2">
      <c r="B276" s="4" t="s">
        <v>8</v>
      </c>
      <c r="C276" s="2" t="s">
        <v>9</v>
      </c>
      <c r="D276" s="2" t="s">
        <v>10</v>
      </c>
      <c r="E276" s="2" t="s">
        <v>11</v>
      </c>
      <c r="F276" s="2" t="s">
        <v>12</v>
      </c>
      <c r="G276" s="4" t="s">
        <v>13</v>
      </c>
      <c r="H276" s="4"/>
      <c r="I276" s="4" t="s">
        <v>14</v>
      </c>
    </row>
    <row r="277" spans="1:9" x14ac:dyDescent="0.2">
      <c r="A277" s="4" t="s">
        <v>15</v>
      </c>
      <c r="B277" s="2" t="s">
        <v>243</v>
      </c>
      <c r="C277" s="2" t="s">
        <v>435</v>
      </c>
      <c r="D277" s="5">
        <v>2004</v>
      </c>
      <c r="E277" s="2" t="s">
        <v>42</v>
      </c>
      <c r="F277" s="2" t="s">
        <v>611</v>
      </c>
      <c r="G277" s="4" t="s">
        <v>461</v>
      </c>
      <c r="H277" s="7" t="str">
        <f>"03201387"</f>
        <v>03201387</v>
      </c>
      <c r="I277" s="4" t="s">
        <v>418</v>
      </c>
    </row>
    <row r="278" spans="1:9" x14ac:dyDescent="0.2">
      <c r="A278" s="4" t="s">
        <v>22</v>
      </c>
      <c r="B278" s="2" t="s">
        <v>243</v>
      </c>
      <c r="C278" s="2" t="s">
        <v>351</v>
      </c>
      <c r="D278" s="5">
        <v>2003</v>
      </c>
      <c r="E278" s="2" t="s">
        <v>30</v>
      </c>
      <c r="F278" s="2" t="s">
        <v>31</v>
      </c>
      <c r="G278" s="4" t="s">
        <v>462</v>
      </c>
      <c r="I278" s="4" t="s">
        <v>431</v>
      </c>
    </row>
    <row r="279" spans="1:9" x14ac:dyDescent="0.2">
      <c r="A279" s="4" t="s">
        <v>26</v>
      </c>
      <c r="B279" s="2" t="s">
        <v>243</v>
      </c>
      <c r="C279" s="2" t="s">
        <v>360</v>
      </c>
      <c r="D279" s="5">
        <v>2004</v>
      </c>
      <c r="E279" s="2" t="s">
        <v>61</v>
      </c>
      <c r="F279" s="2" t="s">
        <v>62</v>
      </c>
      <c r="G279" s="4" t="s">
        <v>463</v>
      </c>
      <c r="H279" t="s">
        <v>622</v>
      </c>
      <c r="I279" s="4" t="s">
        <v>464</v>
      </c>
    </row>
    <row r="280" spans="1:9" x14ac:dyDescent="0.2">
      <c r="A280" s="4" t="s">
        <v>28</v>
      </c>
      <c r="B280" s="2" t="s">
        <v>243</v>
      </c>
      <c r="C280" s="2" t="s">
        <v>452</v>
      </c>
      <c r="D280" s="5">
        <v>2003</v>
      </c>
      <c r="E280" s="2" t="s">
        <v>18</v>
      </c>
      <c r="F280" s="2" t="s">
        <v>19</v>
      </c>
      <c r="G280" s="4" t="s">
        <v>465</v>
      </c>
      <c r="I280" s="4" t="s">
        <v>466</v>
      </c>
    </row>
    <row r="281" spans="1:9" x14ac:dyDescent="0.2">
      <c r="A281" s="4" t="s">
        <v>34</v>
      </c>
      <c r="B281" s="2" t="s">
        <v>243</v>
      </c>
      <c r="C281" s="2" t="s">
        <v>357</v>
      </c>
      <c r="D281" s="5">
        <v>2004</v>
      </c>
      <c r="E281" s="2" t="s">
        <v>61</v>
      </c>
      <c r="F281" s="2" t="s">
        <v>62</v>
      </c>
      <c r="G281" s="4" t="s">
        <v>467</v>
      </c>
      <c r="H281" t="s">
        <v>621</v>
      </c>
      <c r="I281" s="4" t="s">
        <v>468</v>
      </c>
    </row>
    <row r="283" spans="1:9" x14ac:dyDescent="0.2">
      <c r="E283" s="3" t="s">
        <v>469</v>
      </c>
    </row>
    <row r="285" spans="1:9" x14ac:dyDescent="0.2">
      <c r="A285" s="2" t="s">
        <v>7</v>
      </c>
    </row>
    <row r="287" spans="1:9" x14ac:dyDescent="0.2">
      <c r="B287" s="4" t="s">
        <v>8</v>
      </c>
      <c r="C287" s="2" t="s">
        <v>9</v>
      </c>
      <c r="D287" s="2" t="s">
        <v>10</v>
      </c>
      <c r="E287" s="2" t="s">
        <v>11</v>
      </c>
      <c r="F287" s="2" t="s">
        <v>12</v>
      </c>
      <c r="G287" s="4" t="s">
        <v>13</v>
      </c>
      <c r="H287" s="4"/>
      <c r="I287" s="4" t="s">
        <v>14</v>
      </c>
    </row>
    <row r="288" spans="1:9" x14ac:dyDescent="0.2">
      <c r="A288" s="4" t="s">
        <v>15</v>
      </c>
      <c r="B288" s="2" t="s">
        <v>16</v>
      </c>
      <c r="C288" s="2" t="s">
        <v>27</v>
      </c>
      <c r="D288" s="5">
        <v>2004</v>
      </c>
      <c r="E288" s="2" t="s">
        <v>18</v>
      </c>
      <c r="F288" s="2" t="s">
        <v>19</v>
      </c>
      <c r="G288" s="4" t="s">
        <v>470</v>
      </c>
      <c r="I288" s="4" t="s">
        <v>471</v>
      </c>
    </row>
    <row r="289" spans="1:9" ht="15" x14ac:dyDescent="0.25">
      <c r="A289" s="4" t="s">
        <v>22</v>
      </c>
      <c r="B289" s="2" t="s">
        <v>16</v>
      </c>
      <c r="C289" s="2" t="s">
        <v>472</v>
      </c>
      <c r="D289" s="5">
        <v>2003</v>
      </c>
      <c r="E289" s="2" t="s">
        <v>24</v>
      </c>
      <c r="F289" s="2" t="s">
        <v>25</v>
      </c>
      <c r="G289" s="4" t="s">
        <v>473</v>
      </c>
      <c r="H289" s="6" t="str">
        <f>"03201291"</f>
        <v>03201291</v>
      </c>
      <c r="I289" s="4" t="s">
        <v>474</v>
      </c>
    </row>
    <row r="290" spans="1:9" x14ac:dyDescent="0.2">
      <c r="A290" s="4" t="s">
        <v>26</v>
      </c>
      <c r="B290" s="2" t="s">
        <v>16</v>
      </c>
      <c r="C290" s="2" t="s">
        <v>475</v>
      </c>
      <c r="D290" s="5">
        <v>2003</v>
      </c>
      <c r="E290" s="2" t="s">
        <v>18</v>
      </c>
      <c r="F290" s="2" t="s">
        <v>19</v>
      </c>
      <c r="G290" s="4" t="s">
        <v>476</v>
      </c>
      <c r="I290" s="4" t="s">
        <v>477</v>
      </c>
    </row>
    <row r="291" spans="1:9" x14ac:dyDescent="0.2">
      <c r="A291" s="4" t="s">
        <v>28</v>
      </c>
      <c r="B291" s="2" t="s">
        <v>16</v>
      </c>
      <c r="C291" s="2" t="s">
        <v>45</v>
      </c>
      <c r="D291" s="5">
        <v>2003</v>
      </c>
      <c r="E291" s="2" t="s">
        <v>42</v>
      </c>
      <c r="F291" s="2" t="s">
        <v>43</v>
      </c>
      <c r="G291" s="4" t="s">
        <v>478</v>
      </c>
      <c r="I291" s="4" t="s">
        <v>479</v>
      </c>
    </row>
    <row r="292" spans="1:9" x14ac:dyDescent="0.2">
      <c r="A292" s="4" t="s">
        <v>34</v>
      </c>
      <c r="B292" s="2" t="s">
        <v>16</v>
      </c>
      <c r="C292" s="2" t="s">
        <v>63</v>
      </c>
      <c r="D292" s="5">
        <v>2003</v>
      </c>
      <c r="E292" s="2" t="s">
        <v>30</v>
      </c>
      <c r="F292" s="2" t="s">
        <v>31</v>
      </c>
      <c r="G292" s="4" t="s">
        <v>480</v>
      </c>
      <c r="I292" s="4" t="s">
        <v>481</v>
      </c>
    </row>
    <row r="293" spans="1:9" x14ac:dyDescent="0.2">
      <c r="A293" s="4" t="s">
        <v>40</v>
      </c>
      <c r="B293" s="2" t="s">
        <v>16</v>
      </c>
      <c r="C293" s="2" t="s">
        <v>482</v>
      </c>
      <c r="D293" s="5">
        <v>2003</v>
      </c>
      <c r="E293" s="2" t="s">
        <v>18</v>
      </c>
      <c r="F293" s="2" t="s">
        <v>19</v>
      </c>
      <c r="G293" s="4" t="s">
        <v>483</v>
      </c>
      <c r="I293" s="4" t="s">
        <v>484</v>
      </c>
    </row>
    <row r="294" spans="1:9" x14ac:dyDescent="0.2">
      <c r="A294" s="4" t="s">
        <v>232</v>
      </c>
      <c r="B294" s="2" t="s">
        <v>16</v>
      </c>
      <c r="C294" s="2" t="s">
        <v>48</v>
      </c>
      <c r="D294" s="5">
        <v>2003</v>
      </c>
      <c r="E294" s="2" t="s">
        <v>42</v>
      </c>
      <c r="F294" s="2" t="s">
        <v>43</v>
      </c>
      <c r="G294" s="4" t="s">
        <v>485</v>
      </c>
      <c r="H294" s="7" t="str">
        <f>"03201846"</f>
        <v>03201846</v>
      </c>
      <c r="I294" s="4" t="s">
        <v>486</v>
      </c>
    </row>
    <row r="295" spans="1:9" x14ac:dyDescent="0.2">
      <c r="A295" s="4" t="s">
        <v>237</v>
      </c>
      <c r="B295" s="2" t="s">
        <v>16</v>
      </c>
      <c r="C295" s="2" t="s">
        <v>35</v>
      </c>
      <c r="D295" s="5">
        <v>2004</v>
      </c>
      <c r="E295" s="2" t="s">
        <v>36</v>
      </c>
      <c r="F295" s="2" t="s">
        <v>37</v>
      </c>
      <c r="G295" s="4" t="s">
        <v>487</v>
      </c>
      <c r="I295" s="4" t="s">
        <v>488</v>
      </c>
    </row>
    <row r="296" spans="1:9" x14ac:dyDescent="0.2">
      <c r="A296" s="4" t="s">
        <v>270</v>
      </c>
      <c r="B296" s="2" t="s">
        <v>16</v>
      </c>
      <c r="C296" s="2" t="s">
        <v>79</v>
      </c>
      <c r="D296" s="5">
        <v>2003</v>
      </c>
      <c r="E296" s="2" t="s">
        <v>80</v>
      </c>
      <c r="F296" s="2" t="s">
        <v>81</v>
      </c>
      <c r="G296" s="4" t="s">
        <v>489</v>
      </c>
      <c r="I296" s="4" t="s">
        <v>490</v>
      </c>
    </row>
    <row r="297" spans="1:9" x14ac:dyDescent="0.2">
      <c r="A297" s="4" t="s">
        <v>274</v>
      </c>
      <c r="B297" s="2" t="s">
        <v>16</v>
      </c>
      <c r="C297" s="2" t="s">
        <v>491</v>
      </c>
      <c r="D297" s="5">
        <v>2004</v>
      </c>
      <c r="E297" s="2" t="s">
        <v>42</v>
      </c>
      <c r="F297" s="2" t="s">
        <v>611</v>
      </c>
      <c r="G297" s="4" t="s">
        <v>492</v>
      </c>
      <c r="I297" s="4" t="s">
        <v>493</v>
      </c>
    </row>
    <row r="298" spans="1:9" x14ac:dyDescent="0.2">
      <c r="A298" s="4" t="s">
        <v>278</v>
      </c>
      <c r="B298" s="2" t="s">
        <v>16</v>
      </c>
      <c r="C298" s="2" t="s">
        <v>73</v>
      </c>
      <c r="D298" s="5">
        <v>2003</v>
      </c>
      <c r="E298" s="2" t="s">
        <v>42</v>
      </c>
      <c r="F298" s="2" t="s">
        <v>43</v>
      </c>
      <c r="G298" s="4" t="s">
        <v>494</v>
      </c>
      <c r="I298" s="4" t="s">
        <v>150</v>
      </c>
    </row>
    <row r="299" spans="1:9" ht="15" x14ac:dyDescent="0.25">
      <c r="A299" s="4" t="s">
        <v>282</v>
      </c>
      <c r="B299" s="2" t="s">
        <v>16</v>
      </c>
      <c r="C299" s="2" t="s">
        <v>88</v>
      </c>
      <c r="D299" s="5">
        <v>2004</v>
      </c>
      <c r="E299" s="2" t="s">
        <v>24</v>
      </c>
      <c r="F299" s="2" t="s">
        <v>25</v>
      </c>
      <c r="G299" s="4" t="s">
        <v>495</v>
      </c>
      <c r="H299" s="6" t="str">
        <f>"03202216"</f>
        <v>03202216</v>
      </c>
      <c r="I299" s="4" t="s">
        <v>496</v>
      </c>
    </row>
    <row r="300" spans="1:9" x14ac:dyDescent="0.2">
      <c r="A300" s="4" t="s">
        <v>286</v>
      </c>
      <c r="B300" s="2" t="s">
        <v>16</v>
      </c>
      <c r="C300" s="2" t="s">
        <v>497</v>
      </c>
      <c r="D300" s="5">
        <v>2003</v>
      </c>
      <c r="E300" s="2" t="s">
        <v>18</v>
      </c>
      <c r="F300" s="2" t="s">
        <v>19</v>
      </c>
      <c r="G300" s="4" t="s">
        <v>498</v>
      </c>
      <c r="I300" s="4" t="s">
        <v>156</v>
      </c>
    </row>
    <row r="301" spans="1:9" x14ac:dyDescent="0.2">
      <c r="A301" s="4" t="s">
        <v>290</v>
      </c>
      <c r="B301" s="2" t="s">
        <v>16</v>
      </c>
      <c r="C301" s="2" t="s">
        <v>71</v>
      </c>
      <c r="D301" s="5">
        <v>2003</v>
      </c>
      <c r="E301" s="2" t="s">
        <v>42</v>
      </c>
      <c r="F301" s="2" t="s">
        <v>43</v>
      </c>
      <c r="G301" s="4" t="s">
        <v>499</v>
      </c>
      <c r="I301" s="4" t="s">
        <v>500</v>
      </c>
    </row>
    <row r="302" spans="1:9" x14ac:dyDescent="0.2">
      <c r="A302" s="4" t="s">
        <v>294</v>
      </c>
      <c r="B302" s="2" t="s">
        <v>16</v>
      </c>
      <c r="C302" s="2" t="s">
        <v>501</v>
      </c>
      <c r="D302" s="5">
        <v>2004</v>
      </c>
      <c r="E302" s="2" t="s">
        <v>30</v>
      </c>
      <c r="F302" s="2" t="s">
        <v>31</v>
      </c>
      <c r="G302" s="4" t="s">
        <v>502</v>
      </c>
      <c r="H302" s="8" t="str">
        <f>"03202812"</f>
        <v>03202812</v>
      </c>
      <c r="I302" s="4" t="s">
        <v>503</v>
      </c>
    </row>
    <row r="303" spans="1:9" x14ac:dyDescent="0.2">
      <c r="A303" s="4" t="s">
        <v>298</v>
      </c>
      <c r="B303" s="2" t="s">
        <v>16</v>
      </c>
      <c r="C303" s="2" t="s">
        <v>49</v>
      </c>
      <c r="D303" s="5">
        <v>2004</v>
      </c>
      <c r="E303" s="2" t="s">
        <v>18</v>
      </c>
      <c r="F303" s="2" t="s">
        <v>19</v>
      </c>
      <c r="G303" s="4" t="s">
        <v>504</v>
      </c>
      <c r="I303" s="4" t="s">
        <v>505</v>
      </c>
    </row>
    <row r="304" spans="1:9" x14ac:dyDescent="0.2">
      <c r="A304" s="4" t="s">
        <v>302</v>
      </c>
      <c r="B304" s="2" t="s">
        <v>16</v>
      </c>
      <c r="C304" s="2" t="s">
        <v>17</v>
      </c>
      <c r="D304" s="5">
        <v>2004</v>
      </c>
      <c r="E304" s="2" t="s">
        <v>18</v>
      </c>
      <c r="F304" s="2" t="s">
        <v>19</v>
      </c>
      <c r="G304" s="4" t="s">
        <v>506</v>
      </c>
      <c r="I304" s="4" t="s">
        <v>507</v>
      </c>
    </row>
    <row r="305" spans="1:9" x14ac:dyDescent="0.2">
      <c r="A305" s="4" t="s">
        <v>306</v>
      </c>
      <c r="B305" s="2" t="s">
        <v>16</v>
      </c>
      <c r="C305" s="2" t="s">
        <v>85</v>
      </c>
      <c r="D305" s="5">
        <v>2004</v>
      </c>
      <c r="E305" s="2" t="s">
        <v>24</v>
      </c>
      <c r="F305" s="2" t="s">
        <v>25</v>
      </c>
      <c r="G305" s="4" t="s">
        <v>508</v>
      </c>
      <c r="I305" s="4" t="s">
        <v>509</v>
      </c>
    </row>
    <row r="306" spans="1:9" x14ac:dyDescent="0.2">
      <c r="A306" s="4" t="s">
        <v>310</v>
      </c>
      <c r="B306" s="2" t="s">
        <v>16</v>
      </c>
      <c r="C306" s="2" t="s">
        <v>56</v>
      </c>
      <c r="D306" s="5">
        <v>2004</v>
      </c>
      <c r="E306" s="2" t="s">
        <v>42</v>
      </c>
      <c r="F306" s="2" t="s">
        <v>43</v>
      </c>
      <c r="G306" s="4" t="s">
        <v>510</v>
      </c>
      <c r="I306" s="4" t="s">
        <v>293</v>
      </c>
    </row>
    <row r="307" spans="1:9" x14ac:dyDescent="0.2">
      <c r="A307" s="4" t="s">
        <v>314</v>
      </c>
      <c r="B307" s="2" t="s">
        <v>16</v>
      </c>
      <c r="C307" s="2" t="s">
        <v>511</v>
      </c>
      <c r="D307" s="5">
        <v>2003</v>
      </c>
      <c r="E307" s="2" t="s">
        <v>18</v>
      </c>
      <c r="F307" s="2" t="s">
        <v>19</v>
      </c>
      <c r="G307" s="4" t="s">
        <v>512</v>
      </c>
      <c r="I307" s="4" t="s">
        <v>513</v>
      </c>
    </row>
    <row r="308" spans="1:9" ht="15" x14ac:dyDescent="0.25">
      <c r="A308" s="4" t="s">
        <v>318</v>
      </c>
      <c r="B308" s="2" t="s">
        <v>16</v>
      </c>
      <c r="C308" s="2" t="s">
        <v>97</v>
      </c>
      <c r="D308" s="5">
        <v>2004</v>
      </c>
      <c r="E308" s="2" t="s">
        <v>24</v>
      </c>
      <c r="F308" s="2" t="s">
        <v>25</v>
      </c>
      <c r="G308" s="4" t="s">
        <v>514</v>
      </c>
      <c r="H308" s="6" t="str">
        <f>"03202209"</f>
        <v>03202209</v>
      </c>
      <c r="I308" s="4" t="s">
        <v>168</v>
      </c>
    </row>
    <row r="309" spans="1:9" ht="15" x14ac:dyDescent="0.25">
      <c r="A309" s="4" t="s">
        <v>322</v>
      </c>
      <c r="B309" s="2" t="s">
        <v>16</v>
      </c>
      <c r="C309" s="2" t="s">
        <v>53</v>
      </c>
      <c r="D309" s="5">
        <v>2003</v>
      </c>
      <c r="E309" s="2" t="s">
        <v>36</v>
      </c>
      <c r="F309" s="2" t="s">
        <v>613</v>
      </c>
      <c r="G309" s="4" t="s">
        <v>515</v>
      </c>
      <c r="H309" s="9" t="str">
        <f>"03200250"</f>
        <v>03200250</v>
      </c>
      <c r="I309" s="4" t="s">
        <v>516</v>
      </c>
    </row>
    <row r="310" spans="1:9" x14ac:dyDescent="0.2">
      <c r="A310" s="4" t="s">
        <v>326</v>
      </c>
      <c r="B310" s="2" t="s">
        <v>16</v>
      </c>
      <c r="C310" s="2" t="s">
        <v>101</v>
      </c>
      <c r="D310" s="5">
        <v>2003</v>
      </c>
      <c r="E310" s="2" t="s">
        <v>42</v>
      </c>
      <c r="F310" s="2" t="s">
        <v>43</v>
      </c>
      <c r="G310" s="4" t="s">
        <v>517</v>
      </c>
      <c r="I310" s="4" t="s">
        <v>518</v>
      </c>
    </row>
    <row r="311" spans="1:9" x14ac:dyDescent="0.2">
      <c r="A311" s="4" t="s">
        <v>410</v>
      </c>
      <c r="B311" s="2" t="s">
        <v>16</v>
      </c>
      <c r="C311" s="2" t="s">
        <v>519</v>
      </c>
      <c r="D311" s="5">
        <v>2003</v>
      </c>
      <c r="E311" s="2" t="s">
        <v>42</v>
      </c>
      <c r="F311" s="2" t="s">
        <v>43</v>
      </c>
      <c r="G311" s="4" t="s">
        <v>520</v>
      </c>
      <c r="I311" s="4" t="s">
        <v>521</v>
      </c>
    </row>
    <row r="313" spans="1:9" x14ac:dyDescent="0.2">
      <c r="E313" s="3" t="s">
        <v>522</v>
      </c>
    </row>
    <row r="315" spans="1:9" x14ac:dyDescent="0.2">
      <c r="A315" s="2" t="s">
        <v>7</v>
      </c>
    </row>
    <row r="317" spans="1:9" x14ac:dyDescent="0.2">
      <c r="B317" s="4" t="s">
        <v>8</v>
      </c>
      <c r="C317" s="2" t="s">
        <v>9</v>
      </c>
      <c r="D317" s="2" t="s">
        <v>10</v>
      </c>
      <c r="E317" s="2" t="s">
        <v>11</v>
      </c>
      <c r="F317" s="2" t="s">
        <v>12</v>
      </c>
      <c r="G317" s="4" t="s">
        <v>13</v>
      </c>
      <c r="H317" s="4"/>
      <c r="I317" s="4" t="s">
        <v>14</v>
      </c>
    </row>
    <row r="318" spans="1:9" x14ac:dyDescent="0.2">
      <c r="A318" s="4" t="s">
        <v>15</v>
      </c>
      <c r="B318" s="2" t="s">
        <v>204</v>
      </c>
      <c r="C318" s="2" t="s">
        <v>523</v>
      </c>
      <c r="D318" s="5">
        <v>2000</v>
      </c>
      <c r="E318" s="2" t="s">
        <v>30</v>
      </c>
      <c r="F318" s="2" t="s">
        <v>31</v>
      </c>
      <c r="G318" s="4" t="s">
        <v>524</v>
      </c>
      <c r="I318" s="4" t="s">
        <v>525</v>
      </c>
    </row>
    <row r="320" spans="1:9" x14ac:dyDescent="0.2">
      <c r="E320" s="3" t="s">
        <v>526</v>
      </c>
    </row>
    <row r="322" spans="1:9" x14ac:dyDescent="0.2">
      <c r="A322" s="2" t="s">
        <v>7</v>
      </c>
    </row>
    <row r="324" spans="1:9" x14ac:dyDescent="0.2">
      <c r="B324" s="4" t="s">
        <v>8</v>
      </c>
      <c r="C324" s="2" t="s">
        <v>9</v>
      </c>
      <c r="D324" s="2" t="s">
        <v>10</v>
      </c>
      <c r="E324" s="2" t="s">
        <v>11</v>
      </c>
      <c r="F324" s="2" t="s">
        <v>12</v>
      </c>
      <c r="G324" s="4" t="s">
        <v>13</v>
      </c>
      <c r="H324" s="4"/>
      <c r="I324" s="4" t="s">
        <v>14</v>
      </c>
    </row>
    <row r="325" spans="1:9" ht="15" x14ac:dyDescent="0.25">
      <c r="A325" s="4" t="s">
        <v>15</v>
      </c>
      <c r="B325" s="2" t="s">
        <v>527</v>
      </c>
      <c r="C325" s="2" t="s">
        <v>528</v>
      </c>
      <c r="D325" s="5">
        <v>1998</v>
      </c>
      <c r="E325" s="2" t="s">
        <v>24</v>
      </c>
      <c r="F325" s="2" t="s">
        <v>25</v>
      </c>
      <c r="G325" s="4" t="s">
        <v>529</v>
      </c>
      <c r="H325" s="6" t="str">
        <f>"03201283"</f>
        <v>03201283</v>
      </c>
      <c r="I325" s="4" t="s">
        <v>530</v>
      </c>
    </row>
    <row r="327" spans="1:9" x14ac:dyDescent="0.2">
      <c r="E327" s="3" t="s">
        <v>531</v>
      </c>
    </row>
    <row r="329" spans="1:9" x14ac:dyDescent="0.2">
      <c r="A329" s="2" t="s">
        <v>7</v>
      </c>
    </row>
    <row r="331" spans="1:9" x14ac:dyDescent="0.2">
      <c r="B331" s="4" t="s">
        <v>8</v>
      </c>
      <c r="C331" s="2" t="s">
        <v>9</v>
      </c>
      <c r="D331" s="2" t="s">
        <v>10</v>
      </c>
      <c r="E331" s="2" t="s">
        <v>11</v>
      </c>
      <c r="F331" s="2" t="s">
        <v>12</v>
      </c>
      <c r="G331" s="4" t="s">
        <v>13</v>
      </c>
      <c r="H331" s="4"/>
      <c r="I331" s="4" t="s">
        <v>14</v>
      </c>
    </row>
    <row r="332" spans="1:9" x14ac:dyDescent="0.2">
      <c r="A332" s="4" t="s">
        <v>15</v>
      </c>
      <c r="B332" s="2" t="s">
        <v>225</v>
      </c>
      <c r="C332" s="2" t="s">
        <v>532</v>
      </c>
      <c r="D332" s="5">
        <v>2000</v>
      </c>
      <c r="E332" s="2" t="s">
        <v>42</v>
      </c>
      <c r="F332" s="2" t="s">
        <v>43</v>
      </c>
      <c r="G332" s="4" t="s">
        <v>533</v>
      </c>
      <c r="I332" s="4" t="s">
        <v>447</v>
      </c>
    </row>
    <row r="334" spans="1:9" x14ac:dyDescent="0.2">
      <c r="E334" s="3" t="s">
        <v>534</v>
      </c>
    </row>
    <row r="336" spans="1:9" x14ac:dyDescent="0.2">
      <c r="A336" s="2" t="s">
        <v>7</v>
      </c>
    </row>
    <row r="338" spans="1:9" x14ac:dyDescent="0.2">
      <c r="B338" s="4" t="s">
        <v>8</v>
      </c>
      <c r="C338" s="2" t="s">
        <v>9</v>
      </c>
      <c r="D338" s="2" t="s">
        <v>10</v>
      </c>
      <c r="E338" s="2" t="s">
        <v>11</v>
      </c>
      <c r="F338" s="2" t="s">
        <v>12</v>
      </c>
      <c r="G338" s="4" t="s">
        <v>13</v>
      </c>
      <c r="H338" s="4"/>
      <c r="I338" s="4" t="s">
        <v>14</v>
      </c>
    </row>
    <row r="339" spans="1:9" x14ac:dyDescent="0.2">
      <c r="A339" s="4" t="s">
        <v>15</v>
      </c>
      <c r="B339" s="2" t="s">
        <v>170</v>
      </c>
      <c r="C339" s="2" t="s">
        <v>336</v>
      </c>
      <c r="D339" s="5">
        <v>2001</v>
      </c>
      <c r="E339" s="2" t="s">
        <v>30</v>
      </c>
      <c r="F339" s="2" t="s">
        <v>31</v>
      </c>
      <c r="G339" s="4" t="s">
        <v>535</v>
      </c>
      <c r="H339" s="8" t="str">
        <f>"03202802"</f>
        <v>03202802</v>
      </c>
      <c r="I339" s="4" t="s">
        <v>536</v>
      </c>
    </row>
    <row r="340" spans="1:9" x14ac:dyDescent="0.2">
      <c r="A340" s="4" t="s">
        <v>22</v>
      </c>
      <c r="B340" s="2" t="s">
        <v>170</v>
      </c>
      <c r="C340" s="2" t="s">
        <v>181</v>
      </c>
      <c r="D340" s="5">
        <v>2001</v>
      </c>
      <c r="E340" s="2" t="s">
        <v>30</v>
      </c>
      <c r="F340" s="2" t="s">
        <v>31</v>
      </c>
      <c r="G340" s="4" t="s">
        <v>537</v>
      </c>
      <c r="H340" s="8" t="str">
        <f>"03202803"</f>
        <v>03202803</v>
      </c>
      <c r="I340" s="4" t="s">
        <v>538</v>
      </c>
    </row>
    <row r="341" spans="1:9" x14ac:dyDescent="0.2">
      <c r="A341" s="4" t="s">
        <v>26</v>
      </c>
      <c r="B341" s="2" t="s">
        <v>170</v>
      </c>
      <c r="C341" s="2" t="s">
        <v>186</v>
      </c>
      <c r="D341" s="5">
        <v>2001</v>
      </c>
      <c r="E341" s="2" t="s">
        <v>30</v>
      </c>
      <c r="F341" s="2" t="s">
        <v>31</v>
      </c>
      <c r="G341" s="4" t="s">
        <v>539</v>
      </c>
      <c r="H341" s="8" t="str">
        <f>"03201432"</f>
        <v>03201432</v>
      </c>
      <c r="I341" s="4" t="s">
        <v>434</v>
      </c>
    </row>
    <row r="342" spans="1:9" x14ac:dyDescent="0.2">
      <c r="A342" s="4" t="s">
        <v>28</v>
      </c>
      <c r="B342" s="2" t="s">
        <v>170</v>
      </c>
      <c r="C342" s="2" t="s">
        <v>177</v>
      </c>
      <c r="D342" s="5">
        <v>2001</v>
      </c>
      <c r="E342" s="2" t="s">
        <v>30</v>
      </c>
      <c r="F342" s="2" t="s">
        <v>31</v>
      </c>
      <c r="G342" s="4" t="s">
        <v>540</v>
      </c>
      <c r="H342" s="8" t="str">
        <f>"03201569"</f>
        <v>03201569</v>
      </c>
      <c r="I342" s="4" t="s">
        <v>263</v>
      </c>
    </row>
    <row r="343" spans="1:9" x14ac:dyDescent="0.2">
      <c r="A343" s="4" t="s">
        <v>34</v>
      </c>
      <c r="B343" s="2" t="s">
        <v>170</v>
      </c>
      <c r="C343" s="2" t="s">
        <v>337</v>
      </c>
      <c r="D343" s="5">
        <v>2002</v>
      </c>
      <c r="E343" s="2" t="s">
        <v>42</v>
      </c>
      <c r="F343" s="2" t="s">
        <v>43</v>
      </c>
      <c r="G343" s="4" t="s">
        <v>541</v>
      </c>
      <c r="I343" s="4" t="s">
        <v>542</v>
      </c>
    </row>
    <row r="344" spans="1:9" ht="15" x14ac:dyDescent="0.25">
      <c r="A344" s="4" t="s">
        <v>40</v>
      </c>
      <c r="B344" s="2" t="s">
        <v>170</v>
      </c>
      <c r="C344" s="2" t="s">
        <v>340</v>
      </c>
      <c r="D344" s="5">
        <v>2001</v>
      </c>
      <c r="E344" s="2" t="s">
        <v>24</v>
      </c>
      <c r="F344" s="2" t="s">
        <v>25</v>
      </c>
      <c r="G344" s="4" t="s">
        <v>543</v>
      </c>
      <c r="H344" s="6" t="str">
        <f>"03201282"</f>
        <v>03201282</v>
      </c>
      <c r="I344" s="4" t="s">
        <v>544</v>
      </c>
    </row>
    <row r="346" spans="1:9" x14ac:dyDescent="0.2">
      <c r="E346" s="3" t="s">
        <v>545</v>
      </c>
    </row>
    <row r="348" spans="1:9" x14ac:dyDescent="0.2">
      <c r="A348" s="2" t="s">
        <v>7</v>
      </c>
    </row>
    <row r="350" spans="1:9" x14ac:dyDescent="0.2">
      <c r="B350" s="4" t="s">
        <v>8</v>
      </c>
      <c r="C350" s="2" t="s">
        <v>9</v>
      </c>
      <c r="D350" s="2" t="s">
        <v>10</v>
      </c>
      <c r="E350" s="2" t="s">
        <v>11</v>
      </c>
      <c r="F350" s="2" t="s">
        <v>12</v>
      </c>
      <c r="G350" s="4" t="s">
        <v>13</v>
      </c>
      <c r="H350" s="4"/>
      <c r="I350" s="4" t="s">
        <v>14</v>
      </c>
    </row>
    <row r="351" spans="1:9" ht="15" x14ac:dyDescent="0.25">
      <c r="A351" s="4" t="s">
        <v>15</v>
      </c>
      <c r="B351" s="2" t="s">
        <v>16</v>
      </c>
      <c r="C351" s="2" t="s">
        <v>472</v>
      </c>
      <c r="D351" s="5">
        <v>2003</v>
      </c>
      <c r="E351" s="2" t="s">
        <v>24</v>
      </c>
      <c r="F351" s="2" t="s">
        <v>25</v>
      </c>
      <c r="G351" s="4" t="s">
        <v>90</v>
      </c>
      <c r="H351" s="6" t="str">
        <f>"03201291"</f>
        <v>03201291</v>
      </c>
      <c r="I351" s="4" t="s">
        <v>546</v>
      </c>
    </row>
    <row r="352" spans="1:9" x14ac:dyDescent="0.2">
      <c r="A352" s="4" t="s">
        <v>22</v>
      </c>
      <c r="B352" s="2" t="s">
        <v>16</v>
      </c>
      <c r="C352" s="2" t="s">
        <v>547</v>
      </c>
      <c r="D352" s="5">
        <v>2003</v>
      </c>
      <c r="E352" s="2" t="s">
        <v>18</v>
      </c>
      <c r="F352" s="2" t="s">
        <v>19</v>
      </c>
      <c r="G352" s="4" t="s">
        <v>99</v>
      </c>
      <c r="I352" s="4" t="s">
        <v>548</v>
      </c>
    </row>
    <row r="353" spans="1:9" x14ac:dyDescent="0.2">
      <c r="A353" s="4" t="s">
        <v>26</v>
      </c>
      <c r="B353" s="2" t="s">
        <v>16</v>
      </c>
      <c r="C353" s="2" t="s">
        <v>475</v>
      </c>
      <c r="D353" s="5">
        <v>2003</v>
      </c>
      <c r="E353" s="2" t="s">
        <v>18</v>
      </c>
      <c r="F353" s="2" t="s">
        <v>19</v>
      </c>
      <c r="G353" s="4" t="s">
        <v>549</v>
      </c>
      <c r="I353" s="4" t="s">
        <v>550</v>
      </c>
    </row>
    <row r="354" spans="1:9" x14ac:dyDescent="0.2">
      <c r="A354" s="4" t="s">
        <v>28</v>
      </c>
      <c r="B354" s="2" t="s">
        <v>16</v>
      </c>
      <c r="C354" s="2" t="s">
        <v>491</v>
      </c>
      <c r="D354" s="5">
        <v>2004</v>
      </c>
      <c r="E354" s="2" t="s">
        <v>42</v>
      </c>
      <c r="F354" s="2" t="s">
        <v>611</v>
      </c>
      <c r="G354" s="4" t="s">
        <v>551</v>
      </c>
      <c r="H354" s="7" t="str">
        <f>"03201244"</f>
        <v>03201244</v>
      </c>
      <c r="I354" s="4" t="s">
        <v>21</v>
      </c>
    </row>
    <row r="355" spans="1:9" x14ac:dyDescent="0.2">
      <c r="A355" s="4" t="s">
        <v>34</v>
      </c>
      <c r="B355" s="2" t="s">
        <v>16</v>
      </c>
      <c r="C355" s="2" t="s">
        <v>501</v>
      </c>
      <c r="D355" s="5">
        <v>2004</v>
      </c>
      <c r="E355" s="2" t="s">
        <v>30</v>
      </c>
      <c r="F355" s="2" t="s">
        <v>31</v>
      </c>
      <c r="G355" s="4" t="s">
        <v>102</v>
      </c>
      <c r="H355" s="8" t="str">
        <f>"03202812"</f>
        <v>03202812</v>
      </c>
      <c r="I355" s="4" t="s">
        <v>552</v>
      </c>
    </row>
    <row r="356" spans="1:9" x14ac:dyDescent="0.2">
      <c r="A356" s="4" t="s">
        <v>40</v>
      </c>
      <c r="B356" s="2" t="s">
        <v>16</v>
      </c>
      <c r="C356" s="2" t="s">
        <v>511</v>
      </c>
      <c r="D356" s="5">
        <v>2003</v>
      </c>
      <c r="E356" s="2" t="s">
        <v>18</v>
      </c>
      <c r="F356" s="2" t="s">
        <v>19</v>
      </c>
      <c r="G356" s="4" t="s">
        <v>553</v>
      </c>
      <c r="I356" s="4" t="s">
        <v>217</v>
      </c>
    </row>
    <row r="358" spans="1:9" x14ac:dyDescent="0.2">
      <c r="A358" s="2" t="s">
        <v>44</v>
      </c>
    </row>
    <row r="360" spans="1:9" x14ac:dyDescent="0.2">
      <c r="B360" s="4" t="s">
        <v>8</v>
      </c>
      <c r="C360" s="2" t="s">
        <v>9</v>
      </c>
      <c r="D360" s="2" t="s">
        <v>10</v>
      </c>
      <c r="E360" s="2" t="s">
        <v>11</v>
      </c>
      <c r="F360" s="2" t="s">
        <v>12</v>
      </c>
      <c r="G360" s="4" t="s">
        <v>13</v>
      </c>
      <c r="H360" s="4"/>
      <c r="I360" s="4" t="s">
        <v>14</v>
      </c>
    </row>
    <row r="361" spans="1:9" x14ac:dyDescent="0.2">
      <c r="A361" s="4" t="s">
        <v>15</v>
      </c>
      <c r="B361" s="2" t="s">
        <v>16</v>
      </c>
      <c r="C361" s="2" t="s">
        <v>554</v>
      </c>
      <c r="D361" s="5">
        <v>2004</v>
      </c>
      <c r="E361" s="2" t="s">
        <v>18</v>
      </c>
      <c r="F361" s="2" t="s">
        <v>19</v>
      </c>
      <c r="G361" s="4" t="s">
        <v>553</v>
      </c>
    </row>
    <row r="362" spans="1:9" x14ac:dyDescent="0.2">
      <c r="A362" s="4" t="s">
        <v>22</v>
      </c>
      <c r="B362" s="2" t="s">
        <v>16</v>
      </c>
      <c r="C362" s="2" t="s">
        <v>519</v>
      </c>
      <c r="D362" s="5">
        <v>2003</v>
      </c>
      <c r="E362" s="2" t="s">
        <v>42</v>
      </c>
      <c r="F362" s="2" t="s">
        <v>43</v>
      </c>
      <c r="G362" s="4" t="s">
        <v>555</v>
      </c>
      <c r="I362" s="4" t="s">
        <v>556</v>
      </c>
    </row>
    <row r="363" spans="1:9" x14ac:dyDescent="0.2">
      <c r="A363" s="4" t="s">
        <v>26</v>
      </c>
      <c r="B363" s="2" t="s">
        <v>16</v>
      </c>
      <c r="C363" s="2" t="s">
        <v>497</v>
      </c>
      <c r="D363" s="5">
        <v>2003</v>
      </c>
      <c r="E363" s="2" t="s">
        <v>18</v>
      </c>
      <c r="F363" s="2" t="s">
        <v>19</v>
      </c>
      <c r="G363" s="4" t="s">
        <v>555</v>
      </c>
      <c r="I363" s="4" t="s">
        <v>556</v>
      </c>
    </row>
    <row r="364" spans="1:9" x14ac:dyDescent="0.2">
      <c r="A364" s="4" t="s">
        <v>28</v>
      </c>
      <c r="B364" s="2" t="s">
        <v>16</v>
      </c>
      <c r="C364" s="2" t="s">
        <v>557</v>
      </c>
      <c r="D364" s="5">
        <v>2003</v>
      </c>
      <c r="E364" s="2" t="s">
        <v>18</v>
      </c>
      <c r="F364" s="2" t="s">
        <v>19</v>
      </c>
      <c r="G364" s="4" t="s">
        <v>558</v>
      </c>
      <c r="I364" s="4" t="s">
        <v>559</v>
      </c>
    </row>
    <row r="365" spans="1:9" x14ac:dyDescent="0.2">
      <c r="A365" s="4" t="s">
        <v>34</v>
      </c>
      <c r="B365" s="2" t="s">
        <v>16</v>
      </c>
      <c r="C365" s="2" t="s">
        <v>482</v>
      </c>
      <c r="D365" s="5">
        <v>2003</v>
      </c>
      <c r="E365" s="2" t="s">
        <v>18</v>
      </c>
      <c r="F365" s="2" t="s">
        <v>19</v>
      </c>
      <c r="G365" s="4" t="s">
        <v>560</v>
      </c>
      <c r="I365" s="4" t="s">
        <v>561</v>
      </c>
    </row>
    <row r="367" spans="1:9" x14ac:dyDescent="0.2">
      <c r="E367" s="3" t="s">
        <v>562</v>
      </c>
    </row>
    <row r="369" spans="1:9" x14ac:dyDescent="0.2">
      <c r="A369" s="2" t="s">
        <v>7</v>
      </c>
    </row>
    <row r="371" spans="1:9" x14ac:dyDescent="0.2">
      <c r="B371" s="4" t="s">
        <v>8</v>
      </c>
      <c r="C371" s="2" t="s">
        <v>9</v>
      </c>
      <c r="D371" s="2" t="s">
        <v>10</v>
      </c>
      <c r="E371" s="2" t="s">
        <v>11</v>
      </c>
      <c r="F371" s="2" t="s">
        <v>12</v>
      </c>
      <c r="G371" s="4" t="s">
        <v>13</v>
      </c>
      <c r="H371" s="4"/>
      <c r="I371" s="4" t="s">
        <v>14</v>
      </c>
    </row>
    <row r="372" spans="1:9" x14ac:dyDescent="0.2">
      <c r="A372" s="4" t="s">
        <v>15</v>
      </c>
      <c r="B372" s="2" t="s">
        <v>108</v>
      </c>
      <c r="C372" s="2" t="s">
        <v>365</v>
      </c>
      <c r="D372" s="5">
        <v>2001</v>
      </c>
      <c r="E372" s="2" t="s">
        <v>42</v>
      </c>
      <c r="F372" s="2" t="s">
        <v>611</v>
      </c>
      <c r="G372" s="4" t="s">
        <v>563</v>
      </c>
      <c r="H372" s="7" t="str">
        <f>"03201406"</f>
        <v>03201406</v>
      </c>
      <c r="I372" s="4" t="s">
        <v>564</v>
      </c>
    </row>
    <row r="373" spans="1:9" x14ac:dyDescent="0.2">
      <c r="A373" s="4" t="s">
        <v>22</v>
      </c>
      <c r="B373" s="2" t="s">
        <v>108</v>
      </c>
      <c r="C373" s="2" t="s">
        <v>374</v>
      </c>
      <c r="D373" s="5">
        <v>2001</v>
      </c>
      <c r="E373" s="2" t="s">
        <v>30</v>
      </c>
      <c r="F373" s="2" t="s">
        <v>31</v>
      </c>
      <c r="G373" s="4" t="s">
        <v>565</v>
      </c>
      <c r="H373" s="8" t="str">
        <f>"03202798"</f>
        <v>03202798</v>
      </c>
      <c r="I373" s="4" t="s">
        <v>566</v>
      </c>
    </row>
    <row r="374" spans="1:9" x14ac:dyDescent="0.2">
      <c r="A374" s="4" t="s">
        <v>26</v>
      </c>
      <c r="B374" s="2" t="s">
        <v>108</v>
      </c>
      <c r="C374" s="2" t="s">
        <v>383</v>
      </c>
      <c r="D374" s="5">
        <v>2001</v>
      </c>
      <c r="E374" s="2" t="s">
        <v>42</v>
      </c>
      <c r="F374" s="2" t="s">
        <v>611</v>
      </c>
      <c r="G374" s="4" t="s">
        <v>567</v>
      </c>
      <c r="H374" s="7" t="str">
        <f>"03201405"</f>
        <v>03201405</v>
      </c>
      <c r="I374" s="4" t="s">
        <v>568</v>
      </c>
    </row>
    <row r="375" spans="1:9" x14ac:dyDescent="0.2">
      <c r="A375" s="4" t="s">
        <v>28</v>
      </c>
      <c r="B375" s="2" t="s">
        <v>108</v>
      </c>
      <c r="C375" s="2" t="s">
        <v>109</v>
      </c>
      <c r="D375" s="5">
        <v>2002</v>
      </c>
      <c r="E375" s="2" t="s">
        <v>42</v>
      </c>
      <c r="F375" s="2" t="s">
        <v>43</v>
      </c>
      <c r="G375" s="4" t="s">
        <v>569</v>
      </c>
      <c r="I375" s="4" t="s">
        <v>570</v>
      </c>
    </row>
    <row r="376" spans="1:9" x14ac:dyDescent="0.2">
      <c r="A376" s="4" t="s">
        <v>34</v>
      </c>
      <c r="B376" s="2" t="s">
        <v>108</v>
      </c>
      <c r="C376" s="2" t="s">
        <v>399</v>
      </c>
      <c r="D376" s="5">
        <v>2002</v>
      </c>
      <c r="E376" s="2" t="s">
        <v>18</v>
      </c>
      <c r="F376" s="2" t="s">
        <v>19</v>
      </c>
      <c r="G376" s="4" t="s">
        <v>571</v>
      </c>
      <c r="I376" s="4" t="s">
        <v>572</v>
      </c>
    </row>
    <row r="377" spans="1:9" x14ac:dyDescent="0.2">
      <c r="A377" s="4" t="s">
        <v>40</v>
      </c>
      <c r="B377" s="2" t="s">
        <v>108</v>
      </c>
      <c r="C377" s="2" t="s">
        <v>405</v>
      </c>
      <c r="D377" s="5">
        <v>2001</v>
      </c>
      <c r="E377" s="2" t="s">
        <v>18</v>
      </c>
      <c r="F377" s="2" t="s">
        <v>19</v>
      </c>
      <c r="G377" s="4" t="s">
        <v>573</v>
      </c>
      <c r="I377" s="4" t="s">
        <v>542</v>
      </c>
    </row>
    <row r="379" spans="1:9" x14ac:dyDescent="0.2">
      <c r="F379" s="3" t="s">
        <v>574</v>
      </c>
    </row>
    <row r="381" spans="1:9" x14ac:dyDescent="0.2">
      <c r="A381" s="2" t="s">
        <v>7</v>
      </c>
    </row>
    <row r="383" spans="1:9" x14ac:dyDescent="0.2">
      <c r="B383" s="4" t="s">
        <v>8</v>
      </c>
      <c r="C383" s="2" t="s">
        <v>9</v>
      </c>
      <c r="D383" s="2" t="s">
        <v>10</v>
      </c>
      <c r="E383" s="2" t="s">
        <v>11</v>
      </c>
      <c r="F383" s="2" t="s">
        <v>12</v>
      </c>
      <c r="G383" s="4" t="s">
        <v>13</v>
      </c>
      <c r="H383" s="4"/>
      <c r="I383" s="4" t="s">
        <v>14</v>
      </c>
    </row>
    <row r="384" spans="1:9" x14ac:dyDescent="0.2">
      <c r="A384" s="4" t="s">
        <v>15</v>
      </c>
      <c r="B384" s="2" t="s">
        <v>16</v>
      </c>
      <c r="C384" s="2" t="s">
        <v>23</v>
      </c>
      <c r="D384" s="5">
        <v>2003</v>
      </c>
      <c r="E384" s="2" t="s">
        <v>24</v>
      </c>
      <c r="F384" s="2" t="s">
        <v>25</v>
      </c>
      <c r="G384" s="4" t="s">
        <v>575</v>
      </c>
      <c r="I384" s="4" t="s">
        <v>570</v>
      </c>
    </row>
    <row r="385" spans="1:9" x14ac:dyDescent="0.2">
      <c r="A385" s="4" t="s">
        <v>22</v>
      </c>
      <c r="B385" s="2" t="s">
        <v>16</v>
      </c>
      <c r="C385" s="2" t="s">
        <v>41</v>
      </c>
      <c r="D385" s="5">
        <v>2003</v>
      </c>
      <c r="E385" s="2" t="s">
        <v>42</v>
      </c>
      <c r="F385" s="2" t="s">
        <v>43</v>
      </c>
      <c r="G385" s="4" t="s">
        <v>576</v>
      </c>
      <c r="I385" s="4" t="s">
        <v>577</v>
      </c>
    </row>
    <row r="386" spans="1:9" x14ac:dyDescent="0.2">
      <c r="A386" s="4" t="s">
        <v>26</v>
      </c>
      <c r="B386" s="2" t="s">
        <v>16</v>
      </c>
      <c r="C386" s="2" t="s">
        <v>89</v>
      </c>
      <c r="D386" s="5">
        <v>2003</v>
      </c>
      <c r="E386" s="2" t="s">
        <v>42</v>
      </c>
      <c r="F386" s="2" t="s">
        <v>43</v>
      </c>
      <c r="G386" s="4" t="s">
        <v>578</v>
      </c>
      <c r="I386" s="4" t="s">
        <v>579</v>
      </c>
    </row>
    <row r="387" spans="1:9" x14ac:dyDescent="0.2">
      <c r="A387" s="4" t="s">
        <v>28</v>
      </c>
      <c r="B387" s="2" t="s">
        <v>16</v>
      </c>
      <c r="C387" s="2" t="s">
        <v>557</v>
      </c>
      <c r="D387" s="5">
        <v>2003</v>
      </c>
      <c r="E387" s="2" t="s">
        <v>18</v>
      </c>
      <c r="F387" s="2" t="s">
        <v>19</v>
      </c>
      <c r="G387" s="4" t="s">
        <v>580</v>
      </c>
      <c r="I387" s="4" t="s">
        <v>484</v>
      </c>
    </row>
    <row r="388" spans="1:9" x14ac:dyDescent="0.2">
      <c r="A388" s="4" t="s">
        <v>34</v>
      </c>
      <c r="B388" s="2" t="s">
        <v>16</v>
      </c>
      <c r="C388" s="2" t="s">
        <v>547</v>
      </c>
      <c r="D388" s="5">
        <v>2003</v>
      </c>
      <c r="E388" s="2" t="s">
        <v>18</v>
      </c>
      <c r="F388" s="2" t="s">
        <v>19</v>
      </c>
      <c r="G388" s="4" t="s">
        <v>581</v>
      </c>
      <c r="I388" s="4" t="s">
        <v>582</v>
      </c>
    </row>
    <row r="389" spans="1:9" x14ac:dyDescent="0.2">
      <c r="A389" s="4" t="s">
        <v>40</v>
      </c>
      <c r="B389" s="2" t="s">
        <v>16</v>
      </c>
      <c r="C389" s="2" t="s">
        <v>87</v>
      </c>
      <c r="D389" s="5">
        <v>2004</v>
      </c>
      <c r="E389" s="2" t="s">
        <v>42</v>
      </c>
      <c r="F389" s="2" t="s">
        <v>611</v>
      </c>
      <c r="G389" s="4" t="s">
        <v>583</v>
      </c>
      <c r="H389" s="7" t="str">
        <f>"03201255"</f>
        <v>03201255</v>
      </c>
      <c r="I389" s="4" t="s">
        <v>387</v>
      </c>
    </row>
    <row r="390" spans="1:9" x14ac:dyDescent="0.2">
      <c r="A390" s="4" t="s">
        <v>232</v>
      </c>
      <c r="B390" s="2" t="s">
        <v>16</v>
      </c>
      <c r="C390" s="2" t="s">
        <v>64</v>
      </c>
      <c r="D390" s="5">
        <v>2004</v>
      </c>
      <c r="E390" s="2" t="s">
        <v>24</v>
      </c>
      <c r="F390" s="2" t="s">
        <v>25</v>
      </c>
      <c r="G390" s="4" t="s">
        <v>584</v>
      </c>
      <c r="I390" s="4" t="s">
        <v>585</v>
      </c>
    </row>
    <row r="391" spans="1:9" x14ac:dyDescent="0.2">
      <c r="A391" s="4" t="s">
        <v>237</v>
      </c>
      <c r="B391" s="2" t="s">
        <v>16</v>
      </c>
      <c r="C391" s="2" t="s">
        <v>60</v>
      </c>
      <c r="D391" s="5">
        <v>2004</v>
      </c>
      <c r="E391" s="2" t="s">
        <v>61</v>
      </c>
      <c r="F391" s="2" t="s">
        <v>62</v>
      </c>
      <c r="G391" s="4" t="s">
        <v>586</v>
      </c>
      <c r="H391" t="s">
        <v>614</v>
      </c>
      <c r="I391" s="4" t="s">
        <v>587</v>
      </c>
    </row>
    <row r="392" spans="1:9" x14ac:dyDescent="0.2">
      <c r="A392" s="4" t="s">
        <v>270</v>
      </c>
      <c r="B392" s="2" t="s">
        <v>16</v>
      </c>
      <c r="C392" s="2" t="s">
        <v>92</v>
      </c>
      <c r="D392" s="5">
        <v>2003</v>
      </c>
      <c r="E392" s="2" t="s">
        <v>18</v>
      </c>
      <c r="F392" s="2" t="s">
        <v>19</v>
      </c>
      <c r="G392" s="4" t="s">
        <v>588</v>
      </c>
      <c r="I392" s="4" t="s">
        <v>443</v>
      </c>
    </row>
    <row r="393" spans="1:9" ht="15" x14ac:dyDescent="0.25">
      <c r="A393" s="4" t="s">
        <v>274</v>
      </c>
      <c r="B393" s="2" t="s">
        <v>16</v>
      </c>
      <c r="C393" s="2" t="s">
        <v>68</v>
      </c>
      <c r="D393" s="5">
        <v>2004</v>
      </c>
      <c r="E393" s="2" t="s">
        <v>24</v>
      </c>
      <c r="F393" s="2" t="s">
        <v>25</v>
      </c>
      <c r="G393" s="4" t="s">
        <v>589</v>
      </c>
      <c r="H393" s="6" t="str">
        <f>"03201286"</f>
        <v>03201286</v>
      </c>
      <c r="I393" s="4" t="s">
        <v>590</v>
      </c>
    </row>
    <row r="394" spans="1:9" x14ac:dyDescent="0.2">
      <c r="A394" s="4" t="s">
        <v>278</v>
      </c>
      <c r="B394" s="2" t="s">
        <v>16</v>
      </c>
      <c r="C394" s="2" t="s">
        <v>29</v>
      </c>
      <c r="D394" s="5">
        <v>2004</v>
      </c>
      <c r="E394" s="2" t="s">
        <v>30</v>
      </c>
      <c r="F394" s="2" t="s">
        <v>31</v>
      </c>
      <c r="G394" s="4" t="s">
        <v>591</v>
      </c>
      <c r="H394" s="8" t="str">
        <f>"03202811"</f>
        <v>03202811</v>
      </c>
      <c r="I394" s="4" t="s">
        <v>592</v>
      </c>
    </row>
    <row r="395" spans="1:9" x14ac:dyDescent="0.2">
      <c r="A395" s="4" t="s">
        <v>282</v>
      </c>
      <c r="B395" s="2" t="s">
        <v>16</v>
      </c>
      <c r="C395" s="2" t="s">
        <v>76</v>
      </c>
      <c r="D395" s="5">
        <v>2004</v>
      </c>
      <c r="E395" s="2" t="s">
        <v>42</v>
      </c>
      <c r="F395" s="2" t="s">
        <v>43</v>
      </c>
      <c r="G395" s="4" t="s">
        <v>593</v>
      </c>
      <c r="I395" s="4" t="s">
        <v>594</v>
      </c>
    </row>
    <row r="396" spans="1:9" ht="15" x14ac:dyDescent="0.25">
      <c r="A396" s="4" t="s">
        <v>286</v>
      </c>
      <c r="B396" s="2" t="s">
        <v>16</v>
      </c>
      <c r="C396" s="2" t="s">
        <v>98</v>
      </c>
      <c r="D396" s="5">
        <v>2004</v>
      </c>
      <c r="E396" s="2" t="s">
        <v>24</v>
      </c>
      <c r="F396" s="2" t="s">
        <v>25</v>
      </c>
      <c r="G396" s="4" t="s">
        <v>595</v>
      </c>
      <c r="H396" s="6" t="str">
        <f>"03202208"</f>
        <v>03202208</v>
      </c>
      <c r="I396" s="4" t="s">
        <v>596</v>
      </c>
    </row>
    <row r="397" spans="1:9" x14ac:dyDescent="0.2">
      <c r="A397" s="4" t="s">
        <v>290</v>
      </c>
      <c r="B397" s="2" t="s">
        <v>16</v>
      </c>
      <c r="C397" s="2" t="s">
        <v>93</v>
      </c>
      <c r="D397" s="5">
        <v>2004</v>
      </c>
      <c r="E397" s="2" t="s">
        <v>42</v>
      </c>
      <c r="F397" s="2" t="s">
        <v>611</v>
      </c>
      <c r="G397" s="4" t="s">
        <v>597</v>
      </c>
      <c r="H397" s="7" t="str">
        <f>"03201437"</f>
        <v>03201437</v>
      </c>
      <c r="I397" s="4" t="s">
        <v>347</v>
      </c>
    </row>
    <row r="398" spans="1:9" x14ac:dyDescent="0.2">
      <c r="A398" s="4" t="s">
        <v>294</v>
      </c>
      <c r="B398" s="2" t="s">
        <v>16</v>
      </c>
      <c r="C398" s="2" t="s">
        <v>67</v>
      </c>
      <c r="D398" s="5">
        <v>2004</v>
      </c>
      <c r="E398" s="2" t="s">
        <v>42</v>
      </c>
      <c r="F398" s="2" t="s">
        <v>611</v>
      </c>
      <c r="G398" s="4" t="s">
        <v>598</v>
      </c>
      <c r="H398" s="7" t="str">
        <f>"03201408"</f>
        <v>03201408</v>
      </c>
      <c r="I398" s="4" t="s">
        <v>269</v>
      </c>
    </row>
    <row r="399" spans="1:9" x14ac:dyDescent="0.2">
      <c r="A399" s="4" t="s">
        <v>298</v>
      </c>
      <c r="B399" s="2" t="s">
        <v>16</v>
      </c>
      <c r="C399" s="2" t="s">
        <v>82</v>
      </c>
      <c r="D399" s="5">
        <v>2003</v>
      </c>
      <c r="E399" s="2" t="s">
        <v>61</v>
      </c>
      <c r="F399" s="2" t="s">
        <v>62</v>
      </c>
      <c r="G399" s="4" t="s">
        <v>599</v>
      </c>
      <c r="H399" t="s">
        <v>615</v>
      </c>
      <c r="I399" s="4" t="s">
        <v>600</v>
      </c>
    </row>
    <row r="400" spans="1:9" x14ac:dyDescent="0.2">
      <c r="A400" s="4" t="s">
        <v>302</v>
      </c>
      <c r="B400" s="2" t="s">
        <v>16</v>
      </c>
      <c r="C400" s="2" t="s">
        <v>554</v>
      </c>
      <c r="D400" s="5">
        <v>2004</v>
      </c>
      <c r="E400" s="2" t="s">
        <v>18</v>
      </c>
      <c r="F400" s="2" t="s">
        <v>19</v>
      </c>
      <c r="G400" s="4" t="s">
        <v>601</v>
      </c>
      <c r="I400" s="4" t="s">
        <v>602</v>
      </c>
    </row>
    <row r="401" spans="1:9" x14ac:dyDescent="0.2">
      <c r="A401" s="4" t="s">
        <v>306</v>
      </c>
      <c r="B401" s="2" t="s">
        <v>16</v>
      </c>
      <c r="C401" s="2" t="s">
        <v>52</v>
      </c>
      <c r="D401" s="5">
        <v>2004</v>
      </c>
      <c r="E401" s="2" t="s">
        <v>30</v>
      </c>
      <c r="F401" s="2" t="s">
        <v>31</v>
      </c>
      <c r="G401" s="4" t="s">
        <v>603</v>
      </c>
      <c r="H401" s="8" t="str">
        <f>"03202815"</f>
        <v>03202815</v>
      </c>
      <c r="I401" s="4" t="s">
        <v>604</v>
      </c>
    </row>
    <row r="402" spans="1:9" x14ac:dyDescent="0.2">
      <c r="A402" s="4" t="s">
        <v>310</v>
      </c>
      <c r="B402" s="2" t="s">
        <v>16</v>
      </c>
      <c r="C402" s="2" t="s">
        <v>104</v>
      </c>
      <c r="D402" s="5">
        <v>2004</v>
      </c>
      <c r="E402" s="2" t="s">
        <v>18</v>
      </c>
      <c r="F402" s="2" t="s">
        <v>19</v>
      </c>
      <c r="G402" s="4" t="s">
        <v>605</v>
      </c>
      <c r="I402" s="4" t="s">
        <v>606</v>
      </c>
    </row>
    <row r="404" spans="1:9" x14ac:dyDescent="0.2">
      <c r="A404" s="2" t="s">
        <v>5</v>
      </c>
      <c r="G404" s="4" t="s">
        <v>607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9 aprile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</dc:creator>
  <cp:lastModifiedBy>Rudi</cp:lastModifiedBy>
  <dcterms:created xsi:type="dcterms:W3CDTF">2016-06-20T13:56:22Z</dcterms:created>
  <dcterms:modified xsi:type="dcterms:W3CDTF">2016-06-27T06:14:25Z</dcterms:modified>
</cp:coreProperties>
</file>